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51880E6B-ECFB-4F48-AFA6-BEC5211AE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0" l="1"/>
  <c r="R28" i="20"/>
  <c r="G33" i="19" l="1"/>
  <c r="I35" i="19"/>
  <c r="I39" i="19"/>
  <c r="G45" i="19"/>
  <c r="I46" i="19"/>
  <c r="K27" i="19" l="1"/>
  <c r="J27" i="19"/>
  <c r="I27" i="19"/>
  <c r="H27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6" i="19" l="1"/>
  <c r="J45" i="19"/>
  <c r="H34" i="19"/>
  <c r="J43" i="19" l="1"/>
  <c r="I43" i="19"/>
  <c r="J38" i="19"/>
  <c r="H38" i="19"/>
  <c r="J37" i="19"/>
  <c r="I37" i="19"/>
  <c r="G39" i="19"/>
  <c r="J39" i="19"/>
  <c r="H39" i="19"/>
  <c r="G36" i="19"/>
  <c r="J36" i="19"/>
  <c r="J33" i="19"/>
  <c r="I33" i="19"/>
  <c r="H33" i="19"/>
  <c r="G37" i="19"/>
  <c r="H37" i="19"/>
  <c r="H41" i="19"/>
  <c r="J41" i="19"/>
  <c r="G46" i="19"/>
  <c r="H46" i="19"/>
  <c r="J47" i="19"/>
  <c r="I47" i="19"/>
  <c r="H40" i="19"/>
  <c r="I40" i="19"/>
  <c r="I48" i="19"/>
  <c r="J48" i="19"/>
  <c r="J35" i="19"/>
  <c r="G35" i="19"/>
  <c r="H35" i="19"/>
  <c r="J44" i="19"/>
  <c r="I44" i="19"/>
  <c r="G42" i="19"/>
  <c r="H42" i="19"/>
  <c r="J42" i="19"/>
  <c r="I42" i="19"/>
  <c r="G34" i="19"/>
  <c r="I34" i="19"/>
  <c r="J34" i="19"/>
  <c r="J32" i="19"/>
  <c r="G32" i="19"/>
  <c r="I36" i="19"/>
  <c r="H36" i="19"/>
  <c r="I45" i="19"/>
  <c r="H45" i="19"/>
  <c r="G38" i="19"/>
  <c r="I38" i="19"/>
  <c r="G40" i="19"/>
  <c r="J40" i="19"/>
  <c r="H48" i="19"/>
  <c r="G48" i="19"/>
  <c r="G43" i="19"/>
  <c r="H43" i="19"/>
  <c r="H44" i="19"/>
  <c r="G44" i="19"/>
  <c r="G47" i="19"/>
  <c r="H47" i="19"/>
  <c r="G41" i="19"/>
  <c r="I41" i="19"/>
  <c r="I32" i="19"/>
  <c r="H32" i="19"/>
  <c r="L27" i="19"/>
  <c r="J49" i="19" s="1"/>
  <c r="H29" i="15"/>
  <c r="I29" i="15"/>
  <c r="G49" i="19" l="1"/>
  <c r="H49" i="19"/>
  <c r="I49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Y27" i="20"/>
  <c r="Z26" i="20"/>
  <c r="Z25" i="20"/>
  <c r="Z21" i="20"/>
  <c r="Y19" i="20"/>
  <c r="Z17" i="20"/>
  <c r="Z13" i="20"/>
  <c r="Y11" i="20"/>
  <c r="R28" i="3"/>
  <c r="Q28" i="3"/>
  <c r="P28" i="3"/>
  <c r="O28" i="3"/>
  <c r="M28" i="3"/>
  <c r="J28" i="3"/>
  <c r="I28" i="3"/>
  <c r="G28" i="3"/>
  <c r="F28" i="3"/>
  <c r="E28" i="3"/>
  <c r="C28" i="3"/>
  <c r="C29" i="2"/>
  <c r="N28" i="3" l="1"/>
  <c r="C28" i="6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32" i="19"/>
  <c r="G10" i="19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7" i="22"/>
  <c r="O29" i="24"/>
  <c r="V16" i="24"/>
  <c r="D16" i="24" s="1"/>
  <c r="V24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7" i="22"/>
  <c r="V12" i="24"/>
  <c r="E12" i="24" s="1"/>
  <c r="V20" i="24"/>
  <c r="E20" i="24" s="1"/>
  <c r="V28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7" i="19"/>
  <c r="D49" i="19" s="1"/>
  <c r="C27" i="19"/>
  <c r="E27" i="19"/>
  <c r="E49" i="19" s="1"/>
  <c r="F27" i="19"/>
  <c r="F49" i="19" s="1"/>
  <c r="F29" i="15"/>
  <c r="G29" i="15"/>
  <c r="J29" i="15"/>
  <c r="D29" i="15"/>
  <c r="E29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7" i="22"/>
  <c r="V18" i="24"/>
  <c r="G18" i="24" s="1"/>
  <c r="V26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N29" i="24"/>
  <c r="V17" i="24"/>
  <c r="D17" i="24" s="1"/>
  <c r="V25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7" i="22"/>
  <c r="E27" i="22"/>
  <c r="P29" i="24"/>
  <c r="V15" i="24"/>
  <c r="E15" i="24" s="1"/>
  <c r="V23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V14" i="24"/>
  <c r="D14" i="24" s="1"/>
  <c r="V22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7" i="22"/>
  <c r="R29" i="24"/>
  <c r="V13" i="24"/>
  <c r="G13" i="24" s="1"/>
  <c r="V21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7" i="22"/>
  <c r="U29" i="24"/>
  <c r="V19" i="24"/>
  <c r="C19" i="24" s="1"/>
  <c r="V27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Q29" i="24"/>
  <c r="C10" i="18"/>
  <c r="C18" i="18"/>
  <c r="C26" i="18"/>
  <c r="Y12" i="20"/>
  <c r="W14" i="20"/>
  <c r="U16" i="20"/>
  <c r="Y20" i="20"/>
  <c r="W22" i="20"/>
  <c r="C29" i="15"/>
  <c r="D10" i="18"/>
  <c r="C13" i="18"/>
  <c r="C21" i="18"/>
  <c r="W11" i="20"/>
  <c r="Y17" i="20"/>
  <c r="W19" i="20"/>
  <c r="Y25" i="20"/>
  <c r="W27" i="20"/>
  <c r="T29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V29" i="24"/>
  <c r="C29" i="24" s="1"/>
  <c r="C23" i="24"/>
  <c r="E25" i="24"/>
  <c r="F15" i="24"/>
  <c r="C26" i="24"/>
  <c r="G15" i="24"/>
  <c r="D26" i="24"/>
  <c r="C13" i="24"/>
  <c r="G26" i="24"/>
  <c r="D13" i="24"/>
  <c r="E13" i="24"/>
  <c r="C49" i="19"/>
  <c r="G27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<sst xmlns="http://schemas.openxmlformats.org/spreadsheetml/2006/main" count="1038" uniqueCount="267">
  <si>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</si>
  <si>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</si>
  <si>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</si>
  <si>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</si>
  <si>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</si>
  <si>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</si>
  <si>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</si>
  <si>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</si>
  <si>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</si>
  <si>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</si>
  <si>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</si>
  <si>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</si>
  <si>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</si>
  <si>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</si>
  <si>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</si>
  <si>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</si>
  <si>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</si>
  <si>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</si>
  <si>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</si>
  <si>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</si>
  <si>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</si>
  <si>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</si>
  <si>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</si>
  <si>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</si>
  <si>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</si>
  <si>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</si>
  <si>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</si>
  <si>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</si>
  <si>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</si>
  <si>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</si>
  <si>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</si>
  <si>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</si>
  <si>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</si>
  <si>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</si>
  <si>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</si>
  <si>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</si>
  <si>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</si>
  <si>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</si>
  <si>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</si>
  <si>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</si>
  <si>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</si>
  <si>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</si>
  <si>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</si>
  <si>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</si>
  <si>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</si>
  <si>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</si>
  <si>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</si>
  <si>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</si>
  <si>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</si>
  <si>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</si>
  <si>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</si>
  <si>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</si>
  <si>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</si>
  <si>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</si>
  <si>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</si>
  <si>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</si>
  <si>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</si>
  <si>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</si>
  <si>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</si>
  <si>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</si>
  <si>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</si>
  <si>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</si>
  <si>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</si>
  <si>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</si>
  <si>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</si>
  <si>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</si>
  <si>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</si>
  <si>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</si>
  <si>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</si>
  <si>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</si>
  <si>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</si>
  <si>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</si>
  <si>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</si>
  <si>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</si>
  <si>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</si>
  <si>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</si>
  <si>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</si>
  <si>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</si>
  <si>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</si>
  <si>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</si>
  <si>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</si>
  <si>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</si>
  <si>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</si>
  <si>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</si>
  <si>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</si>
  <si>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</si>
  <si>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</si>
  <si>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</si>
  <si>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</si>
  <si>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</si>
  <si>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</si>
  <si>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</si>
  <si>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</si>
  <si>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</si>
  <si>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</si>
  <si>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</si>
  <si>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</si>
  <si>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</si>
  <si>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</si>
  <si>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</si>
  <si>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</si>
  <si>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</si>
  <si>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</si>
  <si>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</si>
  <si>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</si>
  <si>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</si>
  <si>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</si>
  <si>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</si>
  <si>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</si>
  <si>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</si>
  <si>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</si>
  <si>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</si>
  <si>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</si>
  <si>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</si>
  <si>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</si>
  <si>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</si>
  <si>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</si>
  <si>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</si>
  <si>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</si>
  <si>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</si>
  <si>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</si>
  <si>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</si>
  <si>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</si>
  <si>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</si>
  <si>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</si>
  <si>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</si>
  <si>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</si>
  <si>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</si>
  <si>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</si>
  <si>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</si>
  <si>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</si>
  <si>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</si>
  <si>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</si>
  <si>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</si>
  <si>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</si>
  <si>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</si>
  <si>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</si>
  <si>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</si>
  <si>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</si>
  <si>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</si>
  <si>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</si>
  <si>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</si>
  <si>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</si>
  <si>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</si>
  <si>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</si>
  <si>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</si>
  <si>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</si>
  <si>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</si>
  <si>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</si>
  <si>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</si>
  <si>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</si>
  <si>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</si>
  <si>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</si>
  <si>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</si>
  <si>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</si>
  <si>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</si>
  <si>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</si>
  <si>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</si>
  <si>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</si>
  <si>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</si>
  <si>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</si>
  <si>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</si>
  <si>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</si>
  <si>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</si>
  <si>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</si>
  <si>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</si>
  <si>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</si>
  <si>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</si>
  <si>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</si>
  <si>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</si>
  <si>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</si>
  <si>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</si>
  <si>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</si>
  <si>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</si>
  <si>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</si>
  <si>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</si>
  <si>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</si>
  <si>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</si>
  <si>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</si>
  <si>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</si>
  <si>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</si>
  <si>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</si>
  <si>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</si>
  <si>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</si>
  <si>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</si>
  <si>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</si>
  <si>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</si>
  <si>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</si>
  <si>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</si>
  <si>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</si>
  <si>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</si>
  <si>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</si>
  <si>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</si>
  <si>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</si>
  <si>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</si>
  <si>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</si>
  <si>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</si>
  <si>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</si>
  <si>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</si>
  <si>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</si>
  <si>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</si>
  <si>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</si>
  <si>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</si>
  <si>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</si>
  <si>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</si>
  <si>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</si>
  <si>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</si>
  <si>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</si>
  <si>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</si>
  <si>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</si>
  <si>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</si>
  <si>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</si>
  <si>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</si>
  <si>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</si>
  <si>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</si>
  <si>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</si>
  <si>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</si>
  <si>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</si>
  <si>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</si>
  <si>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</si>
  <si>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</si>
  <si>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</si>
  <si>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</si>
  <si>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</si>
  <si>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</si>
  <si>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</si>
  <si>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</si>
  <si>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</si>
  <si>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</si>
  <si>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</si>
  <si>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</si>
  <si>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</si>
  <si>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</si>
  <si>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</si>
  <si>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</si>
  <si>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</si>
  <si>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</si>
  <si>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</si>
  <si>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</si>
  <si>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</si>
  <si>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</si>
  <si>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</si>
  <si>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</si>
  <si>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</si>
  <si>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</si>
  <si>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</si>
  <si>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</si>
  <si>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</si>
  <si>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</si>
  <si>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</si>
  <si>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</si>
  <si>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</si>
  <si>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</si>
  <si>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</si>
  <si>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</si>
  <si>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</si>
  <si>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</si>
  <si>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</si>
  <si>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</si>
  <si>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</si>
  <si>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</si>
  <si>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</si>
  <si>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</si>
  <si>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</si>
  <si>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</si>
  <si>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Diligencias penales urgentes. U.E.</t>
  </si>
  <si>
    <t>Población definitiva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</si>
</sst>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1047751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1027780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9" t="s">
        <v>40</v>
      </c>
      <c r="D9" s="59"/>
      <c r="E9" s="59"/>
      <c r="F9" s="59"/>
      <c r="G9" s="59"/>
      <c r="H9" s="60"/>
      <c r="I9" s="61" t="s">
        <v>41</v>
      </c>
      <c r="J9" s="59"/>
      <c r="K9" s="59"/>
      <c r="L9" s="59"/>
      <c r="M9" s="59"/>
      <c r="N9" s="60"/>
      <c r="O9" s="61" t="s">
        <v>42</v>
      </c>
      <c r="P9" s="59"/>
      <c r="Q9" s="59"/>
      <c r="R9" s="59"/>
      <c r="S9" s="59"/>
      <c r="T9" s="60"/>
      <c r="U9" s="61" t="s">
        <v>43</v>
      </c>
      <c r="V9" s="59"/>
      <c r="W9" s="59"/>
      <c r="X9" s="59"/>
      <c r="Y9" s="59"/>
      <c r="Z9" s="60"/>
      <c r="AA9" s="61" t="s">
        <v>44</v>
      </c>
      <c r="AB9" s="59"/>
      <c r="AC9" s="59"/>
      <c r="AD9" s="59"/>
      <c r="AE9" s="59"/>
      <c r="AF9" s="60"/>
      <c r="AG9" s="61" t="s">
        <v>45</v>
      </c>
      <c r="AH9" s="59"/>
      <c r="AI9" s="59"/>
      <c r="AJ9" s="59"/>
      <c r="AK9" s="59"/>
      <c r="AL9" s="60"/>
      <c r="AM9" s="61" t="s">
        <v>46</v>
      </c>
      <c r="AN9" s="59"/>
      <c r="AO9" s="59"/>
      <c r="AP9" s="59"/>
      <c r="AQ9" s="59"/>
      <c r="AR9" s="60"/>
      <c r="AS9" s="61" t="s">
        <v>47</v>
      </c>
      <c r="AT9" s="59"/>
      <c r="AU9" s="59"/>
      <c r="AV9" s="59"/>
      <c r="AW9" s="59"/>
      <c r="AX9" s="60"/>
    </row>
    <row r="10" spans="2:50" ht="63.75" customHeight="1" thickBot="1" x14ac:dyDescent="0.25">
      <c r="C10" s="64" t="s">
        <v>48</v>
      </c>
      <c r="D10" s="62" t="s">
        <v>248</v>
      </c>
      <c r="E10" s="63"/>
      <c r="F10" s="64" t="s">
        <v>49</v>
      </c>
      <c r="G10" s="64" t="s">
        <v>50</v>
      </c>
      <c r="H10" s="64" t="s">
        <v>51</v>
      </c>
      <c r="I10" s="64" t="s">
        <v>48</v>
      </c>
      <c r="J10" s="62" t="s">
        <v>248</v>
      </c>
      <c r="K10" s="63"/>
      <c r="L10" s="64" t="s">
        <v>49</v>
      </c>
      <c r="M10" s="64" t="s">
        <v>50</v>
      </c>
      <c r="N10" s="64" t="s">
        <v>51</v>
      </c>
      <c r="O10" s="64" t="s">
        <v>48</v>
      </c>
      <c r="P10" s="62" t="s">
        <v>248</v>
      </c>
      <c r="Q10" s="63"/>
      <c r="R10" s="64" t="s">
        <v>49</v>
      </c>
      <c r="S10" s="64" t="s">
        <v>50</v>
      </c>
      <c r="T10" s="64" t="s">
        <v>51</v>
      </c>
      <c r="U10" s="64" t="s">
        <v>48</v>
      </c>
      <c r="V10" s="62" t="s">
        <v>248</v>
      </c>
      <c r="W10" s="63"/>
      <c r="X10" s="64" t="s">
        <v>49</v>
      </c>
      <c r="Y10" s="64" t="s">
        <v>50</v>
      </c>
      <c r="Z10" s="64" t="s">
        <v>51</v>
      </c>
      <c r="AA10" s="64" t="s">
        <v>48</v>
      </c>
      <c r="AB10" s="62" t="s">
        <v>248</v>
      </c>
      <c r="AC10" s="63"/>
      <c r="AD10" s="64" t="s">
        <v>49</v>
      </c>
      <c r="AE10" s="64" t="s">
        <v>50</v>
      </c>
      <c r="AF10" s="64" t="s">
        <v>51</v>
      </c>
      <c r="AG10" s="64" t="s">
        <v>48</v>
      </c>
      <c r="AH10" s="62" t="s">
        <v>248</v>
      </c>
      <c r="AI10" s="63"/>
      <c r="AJ10" s="64" t="s">
        <v>49</v>
      </c>
      <c r="AK10" s="64" t="s">
        <v>50</v>
      </c>
      <c r="AL10" s="64" t="s">
        <v>51</v>
      </c>
      <c r="AM10" s="64" t="s">
        <v>48</v>
      </c>
      <c r="AN10" s="62" t="s">
        <v>248</v>
      </c>
      <c r="AO10" s="63"/>
      <c r="AP10" s="64" t="s">
        <v>49</v>
      </c>
      <c r="AQ10" s="64" t="s">
        <v>50</v>
      </c>
      <c r="AR10" s="64" t="s">
        <v>51</v>
      </c>
      <c r="AS10" s="64" t="s">
        <v>48</v>
      </c>
      <c r="AT10" s="62" t="s">
        <v>248</v>
      </c>
      <c r="AU10" s="63"/>
      <c r="AV10" s="64" t="s">
        <v>49</v>
      </c>
      <c r="AW10" s="64" t="s">
        <v>50</v>
      </c>
      <c r="AX10" s="64" t="s">
        <v>51</v>
      </c>
    </row>
    <row r="11" spans="2:50" ht="20.100000000000001" customHeight="1" thickBot="1" x14ac:dyDescent="0.25">
      <c r="C11" s="65"/>
      <c r="D11" s="55" t="s">
        <v>246</v>
      </c>
      <c r="E11" s="55" t="s">
        <v>247</v>
      </c>
      <c r="F11" s="65"/>
      <c r="G11" s="65"/>
      <c r="H11" s="65"/>
      <c r="I11" s="65"/>
      <c r="J11" s="55" t="s">
        <v>246</v>
      </c>
      <c r="K11" s="55" t="s">
        <v>247</v>
      </c>
      <c r="L11" s="65"/>
      <c r="M11" s="65"/>
      <c r="N11" s="65"/>
      <c r="O11" s="65"/>
      <c r="P11" s="55" t="s">
        <v>246</v>
      </c>
      <c r="Q11" s="55" t="s">
        <v>247</v>
      </c>
      <c r="R11" s="65"/>
      <c r="S11" s="65"/>
      <c r="T11" s="65"/>
      <c r="U11" s="65"/>
      <c r="V11" s="55" t="s">
        <v>246</v>
      </c>
      <c r="W11" s="55" t="s">
        <v>247</v>
      </c>
      <c r="X11" s="65"/>
      <c r="Y11" s="65"/>
      <c r="Z11" s="65"/>
      <c r="AA11" s="65"/>
      <c r="AB11" s="55" t="s">
        <v>246</v>
      </c>
      <c r="AC11" s="55" t="s">
        <v>247</v>
      </c>
      <c r="AD11" s="65"/>
      <c r="AE11" s="65"/>
      <c r="AF11" s="65"/>
      <c r="AG11" s="65"/>
      <c r="AH11" s="55" t="s">
        <v>246</v>
      </c>
      <c r="AI11" s="55" t="s">
        <v>247</v>
      </c>
      <c r="AJ11" s="65"/>
      <c r="AK11" s="65"/>
      <c r="AL11" s="65"/>
      <c r="AM11" s="65"/>
      <c r="AN11" s="55" t="s">
        <v>246</v>
      </c>
      <c r="AO11" s="55" t="s">
        <v>247</v>
      </c>
      <c r="AP11" s="65"/>
      <c r="AQ11" s="65"/>
      <c r="AR11" s="65"/>
      <c r="AS11" s="65"/>
      <c r="AT11" s="55" t="s">
        <v>246</v>
      </c>
      <c r="AU11" s="55" t="s">
        <v>247</v>
      </c>
      <c r="AV11" s="65"/>
      <c r="AW11" s="65"/>
      <c r="AX11" s="65"/>
    </row>
    <row r="12" spans="2:50" ht="20.100000000000001" customHeight="1" thickBot="1" x14ac:dyDescent="0.25">
      <c r="B12" s="3" t="s">
        <v>22</v>
      </c>
      <c r="C12" s="18">
        <v>11445</v>
      </c>
      <c r="D12" s="18">
        <v>1312</v>
      </c>
      <c r="E12" s="18">
        <v>917</v>
      </c>
      <c r="F12" s="18">
        <v>61</v>
      </c>
      <c r="G12" s="18">
        <v>13692</v>
      </c>
      <c r="H12" s="18">
        <v>10825</v>
      </c>
      <c r="I12" s="18">
        <v>3193</v>
      </c>
      <c r="J12" s="18">
        <v>583</v>
      </c>
      <c r="K12" s="18">
        <v>22</v>
      </c>
      <c r="L12" s="18">
        <v>2</v>
      </c>
      <c r="M12" s="18">
        <v>3785</v>
      </c>
      <c r="N12" s="18">
        <v>69</v>
      </c>
      <c r="O12" s="18">
        <v>12</v>
      </c>
      <c r="P12" s="18">
        <v>0</v>
      </c>
      <c r="Q12" s="18">
        <v>0</v>
      </c>
      <c r="R12" s="18">
        <v>4</v>
      </c>
      <c r="S12" s="18">
        <v>19</v>
      </c>
      <c r="T12" s="18">
        <v>55</v>
      </c>
      <c r="U12" s="18">
        <v>5919</v>
      </c>
      <c r="V12" s="18">
        <v>725</v>
      </c>
      <c r="W12" s="18">
        <v>894</v>
      </c>
      <c r="X12" s="18">
        <v>20</v>
      </c>
      <c r="Y12" s="18">
        <v>7452</v>
      </c>
      <c r="Z12" s="18">
        <v>7225</v>
      </c>
      <c r="AA12" s="18">
        <v>1833</v>
      </c>
      <c r="AB12" s="18">
        <v>0</v>
      </c>
      <c r="AC12" s="18">
        <v>0</v>
      </c>
      <c r="AD12" s="18">
        <v>33</v>
      </c>
      <c r="AE12" s="18">
        <v>1864</v>
      </c>
      <c r="AF12" s="18">
        <v>3118</v>
      </c>
      <c r="AG12" s="18">
        <v>488</v>
      </c>
      <c r="AH12" s="18">
        <v>4</v>
      </c>
      <c r="AI12" s="18">
        <v>1</v>
      </c>
      <c r="AJ12" s="18">
        <v>2</v>
      </c>
      <c r="AK12" s="18">
        <v>568</v>
      </c>
      <c r="AL12" s="18">
        <v>342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4</v>
      </c>
      <c r="AX12" s="18">
        <v>16</v>
      </c>
    </row>
    <row r="13" spans="2:50" ht="20.100000000000001" customHeight="1" thickBot="1" x14ac:dyDescent="0.25">
      <c r="B13" s="4" t="s">
        <v>23</v>
      </c>
      <c r="C13" s="19">
        <v>1144</v>
      </c>
      <c r="D13" s="19">
        <v>489</v>
      </c>
      <c r="E13" s="19">
        <v>319</v>
      </c>
      <c r="F13" s="19">
        <v>14</v>
      </c>
      <c r="G13" s="19">
        <v>2066</v>
      </c>
      <c r="H13" s="19">
        <v>1001</v>
      </c>
      <c r="I13" s="19">
        <v>397</v>
      </c>
      <c r="J13" s="19">
        <v>128</v>
      </c>
      <c r="K13" s="19">
        <v>0</v>
      </c>
      <c r="L13" s="19">
        <v>0</v>
      </c>
      <c r="M13" s="19">
        <v>528</v>
      </c>
      <c r="N13" s="19">
        <v>19</v>
      </c>
      <c r="O13" s="19">
        <v>3</v>
      </c>
      <c r="P13" s="19">
        <v>0</v>
      </c>
      <c r="Q13" s="19">
        <v>0</v>
      </c>
      <c r="R13" s="19">
        <v>1</v>
      </c>
      <c r="S13" s="19">
        <v>4</v>
      </c>
      <c r="T13" s="19">
        <v>6</v>
      </c>
      <c r="U13" s="19">
        <v>452</v>
      </c>
      <c r="V13" s="19">
        <v>337</v>
      </c>
      <c r="W13" s="19">
        <v>319</v>
      </c>
      <c r="X13" s="19">
        <v>7</v>
      </c>
      <c r="Y13" s="19">
        <v>1225</v>
      </c>
      <c r="Z13" s="19">
        <v>686</v>
      </c>
      <c r="AA13" s="19">
        <v>236</v>
      </c>
      <c r="AB13" s="19">
        <v>0</v>
      </c>
      <c r="AC13" s="19">
        <v>0</v>
      </c>
      <c r="AD13" s="19">
        <v>6</v>
      </c>
      <c r="AE13" s="19">
        <v>223</v>
      </c>
      <c r="AF13" s="19">
        <v>263</v>
      </c>
      <c r="AG13" s="19">
        <v>56</v>
      </c>
      <c r="AH13" s="19">
        <v>24</v>
      </c>
      <c r="AI13" s="19">
        <v>0</v>
      </c>
      <c r="AJ13" s="19">
        <v>0</v>
      </c>
      <c r="AK13" s="19">
        <v>86</v>
      </c>
      <c r="AL13" s="19">
        <v>26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1</v>
      </c>
    </row>
    <row r="14" spans="2:50" ht="20.100000000000001" customHeight="1" thickBot="1" x14ac:dyDescent="0.25">
      <c r="B14" s="4" t="s">
        <v>24</v>
      </c>
      <c r="C14" s="19">
        <v>1150</v>
      </c>
      <c r="D14" s="19">
        <v>84</v>
      </c>
      <c r="E14" s="19">
        <v>30</v>
      </c>
      <c r="F14" s="19">
        <v>8</v>
      </c>
      <c r="G14" s="19">
        <v>1228</v>
      </c>
      <c r="H14" s="19">
        <v>1028</v>
      </c>
      <c r="I14" s="19">
        <v>320</v>
      </c>
      <c r="J14" s="19">
        <v>44</v>
      </c>
      <c r="K14" s="19">
        <v>10</v>
      </c>
      <c r="L14" s="19">
        <v>5</v>
      </c>
      <c r="M14" s="19">
        <v>404</v>
      </c>
      <c r="N14" s="19">
        <v>14</v>
      </c>
      <c r="O14" s="19">
        <v>3</v>
      </c>
      <c r="P14" s="19">
        <v>0</v>
      </c>
      <c r="Q14" s="19">
        <v>0</v>
      </c>
      <c r="R14" s="19">
        <v>0</v>
      </c>
      <c r="S14" s="19">
        <v>5</v>
      </c>
      <c r="T14" s="19">
        <v>8</v>
      </c>
      <c r="U14" s="19">
        <v>574</v>
      </c>
      <c r="V14" s="19">
        <v>38</v>
      </c>
      <c r="W14" s="19">
        <v>20</v>
      </c>
      <c r="X14" s="19">
        <v>1</v>
      </c>
      <c r="Y14" s="19">
        <v>573</v>
      </c>
      <c r="Z14" s="19">
        <v>760</v>
      </c>
      <c r="AA14" s="19">
        <v>224</v>
      </c>
      <c r="AB14" s="19">
        <v>0</v>
      </c>
      <c r="AC14" s="19">
        <v>0</v>
      </c>
      <c r="AD14" s="19">
        <v>2</v>
      </c>
      <c r="AE14" s="19">
        <v>213</v>
      </c>
      <c r="AF14" s="19">
        <v>222</v>
      </c>
      <c r="AG14" s="19">
        <v>28</v>
      </c>
      <c r="AH14" s="19">
        <v>2</v>
      </c>
      <c r="AI14" s="19">
        <v>0</v>
      </c>
      <c r="AJ14" s="19">
        <v>0</v>
      </c>
      <c r="AK14" s="19">
        <v>32</v>
      </c>
      <c r="AL14" s="19">
        <v>22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</v>
      </c>
      <c r="AT14" s="19">
        <v>0</v>
      </c>
      <c r="AU14" s="19">
        <v>0</v>
      </c>
      <c r="AV14" s="19">
        <v>0</v>
      </c>
      <c r="AW14" s="19">
        <v>1</v>
      </c>
      <c r="AX14" s="19">
        <v>2</v>
      </c>
    </row>
    <row r="15" spans="2:50" ht="20.100000000000001" customHeight="1" thickBot="1" x14ac:dyDescent="0.25">
      <c r="B15" s="4" t="s">
        <v>25</v>
      </c>
      <c r="C15" s="19">
        <v>1739</v>
      </c>
      <c r="D15" s="19">
        <v>750</v>
      </c>
      <c r="E15" s="19">
        <v>32</v>
      </c>
      <c r="F15" s="19">
        <v>0</v>
      </c>
      <c r="G15" s="19">
        <v>2614</v>
      </c>
      <c r="H15" s="19">
        <v>2309</v>
      </c>
      <c r="I15" s="19">
        <v>555</v>
      </c>
      <c r="J15" s="19">
        <v>104</v>
      </c>
      <c r="K15" s="19">
        <v>2</v>
      </c>
      <c r="L15" s="19">
        <v>0</v>
      </c>
      <c r="M15" s="19">
        <v>669</v>
      </c>
      <c r="N15" s="19">
        <v>2</v>
      </c>
      <c r="O15" s="19">
        <v>5</v>
      </c>
      <c r="P15" s="19">
        <v>0</v>
      </c>
      <c r="Q15" s="19">
        <v>0</v>
      </c>
      <c r="R15" s="19">
        <v>0</v>
      </c>
      <c r="S15" s="19">
        <v>1</v>
      </c>
      <c r="T15" s="19">
        <v>11</v>
      </c>
      <c r="U15" s="19">
        <v>771</v>
      </c>
      <c r="V15" s="19">
        <v>646</v>
      </c>
      <c r="W15" s="19">
        <v>30</v>
      </c>
      <c r="X15" s="19">
        <v>0</v>
      </c>
      <c r="Y15" s="19">
        <v>1551</v>
      </c>
      <c r="Z15" s="19">
        <v>1800</v>
      </c>
      <c r="AA15" s="19">
        <v>354</v>
      </c>
      <c r="AB15" s="19">
        <v>0</v>
      </c>
      <c r="AC15" s="19">
        <v>0</v>
      </c>
      <c r="AD15" s="19">
        <v>0</v>
      </c>
      <c r="AE15" s="19">
        <v>337</v>
      </c>
      <c r="AF15" s="19">
        <v>461</v>
      </c>
      <c r="AG15" s="19">
        <v>53</v>
      </c>
      <c r="AH15" s="19">
        <v>0</v>
      </c>
      <c r="AI15" s="19">
        <v>0</v>
      </c>
      <c r="AJ15" s="19">
        <v>0</v>
      </c>
      <c r="AK15" s="19">
        <v>56</v>
      </c>
      <c r="AL15" s="19">
        <v>34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1</v>
      </c>
      <c r="AT15" s="19">
        <v>0</v>
      </c>
      <c r="AU15" s="19">
        <v>0</v>
      </c>
      <c r="AV15" s="19">
        <v>0</v>
      </c>
      <c r="AW15" s="19">
        <v>0</v>
      </c>
      <c r="AX15" s="19">
        <v>1</v>
      </c>
    </row>
    <row r="16" spans="2:50" ht="20.100000000000001" customHeight="1" thickBot="1" x14ac:dyDescent="0.25">
      <c r="B16" s="4" t="s">
        <v>26</v>
      </c>
      <c r="C16" s="19">
        <v>3036</v>
      </c>
      <c r="D16" s="19">
        <v>538</v>
      </c>
      <c r="E16" s="19">
        <v>118</v>
      </c>
      <c r="F16" s="19">
        <v>7</v>
      </c>
      <c r="G16" s="19">
        <v>3512</v>
      </c>
      <c r="H16" s="19">
        <v>1933</v>
      </c>
      <c r="I16" s="19">
        <v>1421</v>
      </c>
      <c r="J16" s="19">
        <v>239</v>
      </c>
      <c r="K16" s="19">
        <v>21</v>
      </c>
      <c r="L16" s="19">
        <v>0</v>
      </c>
      <c r="M16" s="19">
        <v>1681</v>
      </c>
      <c r="N16" s="19">
        <v>6</v>
      </c>
      <c r="O16" s="19">
        <v>7</v>
      </c>
      <c r="P16" s="19">
        <v>1</v>
      </c>
      <c r="Q16" s="19">
        <v>0</v>
      </c>
      <c r="R16" s="19">
        <v>1</v>
      </c>
      <c r="S16" s="19">
        <v>4</v>
      </c>
      <c r="T16" s="19">
        <v>17</v>
      </c>
      <c r="U16" s="19">
        <v>1217</v>
      </c>
      <c r="V16" s="19">
        <v>295</v>
      </c>
      <c r="W16" s="19">
        <v>94</v>
      </c>
      <c r="X16" s="19">
        <v>4</v>
      </c>
      <c r="Y16" s="19">
        <v>1384</v>
      </c>
      <c r="Z16" s="19">
        <v>1372</v>
      </c>
      <c r="AA16" s="19">
        <v>176</v>
      </c>
      <c r="AB16" s="19">
        <v>0</v>
      </c>
      <c r="AC16" s="19">
        <v>0</v>
      </c>
      <c r="AD16" s="19">
        <v>2</v>
      </c>
      <c r="AE16" s="19">
        <v>175</v>
      </c>
      <c r="AF16" s="19">
        <v>462</v>
      </c>
      <c r="AG16" s="19">
        <v>215</v>
      </c>
      <c r="AH16" s="19">
        <v>3</v>
      </c>
      <c r="AI16" s="19">
        <v>3</v>
      </c>
      <c r="AJ16" s="19">
        <v>0</v>
      </c>
      <c r="AK16" s="19">
        <v>265</v>
      </c>
      <c r="AL16" s="19">
        <v>75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3</v>
      </c>
      <c r="AX16" s="19">
        <v>1</v>
      </c>
    </row>
    <row r="17" spans="2:50" ht="20.100000000000001" customHeight="1" thickBot="1" x14ac:dyDescent="0.25">
      <c r="B17" s="4" t="s">
        <v>27</v>
      </c>
      <c r="C17" s="19">
        <v>662</v>
      </c>
      <c r="D17" s="19">
        <v>78</v>
      </c>
      <c r="E17" s="19">
        <v>15</v>
      </c>
      <c r="F17" s="19">
        <v>1</v>
      </c>
      <c r="G17" s="19">
        <v>791</v>
      </c>
      <c r="H17" s="19">
        <v>566</v>
      </c>
      <c r="I17" s="19">
        <v>207</v>
      </c>
      <c r="J17" s="19">
        <v>61</v>
      </c>
      <c r="K17" s="19">
        <v>1</v>
      </c>
      <c r="L17" s="19">
        <v>0</v>
      </c>
      <c r="M17" s="19">
        <v>268</v>
      </c>
      <c r="N17" s="19">
        <v>11</v>
      </c>
      <c r="O17" s="19">
        <v>1</v>
      </c>
      <c r="P17" s="19">
        <v>0</v>
      </c>
      <c r="Q17" s="19">
        <v>0</v>
      </c>
      <c r="R17" s="19">
        <v>0</v>
      </c>
      <c r="S17" s="19">
        <v>2</v>
      </c>
      <c r="T17" s="19">
        <v>5</v>
      </c>
      <c r="U17" s="19">
        <v>346</v>
      </c>
      <c r="V17" s="19">
        <v>17</v>
      </c>
      <c r="W17" s="19">
        <v>13</v>
      </c>
      <c r="X17" s="19">
        <v>1</v>
      </c>
      <c r="Y17" s="19">
        <v>417</v>
      </c>
      <c r="Z17" s="19">
        <v>380</v>
      </c>
      <c r="AA17" s="19">
        <v>78</v>
      </c>
      <c r="AB17" s="19">
        <v>0</v>
      </c>
      <c r="AC17" s="19">
        <v>0</v>
      </c>
      <c r="AD17" s="19">
        <v>0</v>
      </c>
      <c r="AE17" s="19">
        <v>73</v>
      </c>
      <c r="AF17" s="19">
        <v>148</v>
      </c>
      <c r="AG17" s="19">
        <v>29</v>
      </c>
      <c r="AH17" s="19">
        <v>0</v>
      </c>
      <c r="AI17" s="19">
        <v>1</v>
      </c>
      <c r="AJ17" s="19">
        <v>0</v>
      </c>
      <c r="AK17" s="19">
        <v>30</v>
      </c>
      <c r="AL17" s="19">
        <v>21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1</v>
      </c>
      <c r="AT17" s="19">
        <v>0</v>
      </c>
      <c r="AU17" s="19">
        <v>0</v>
      </c>
      <c r="AV17" s="19">
        <v>0</v>
      </c>
      <c r="AW17" s="19">
        <v>1</v>
      </c>
      <c r="AX17" s="19">
        <v>1</v>
      </c>
    </row>
    <row r="18" spans="2:50" ht="20.100000000000001" customHeight="1" thickBot="1" x14ac:dyDescent="0.25">
      <c r="B18" s="4" t="s">
        <v>28</v>
      </c>
      <c r="C18" s="19">
        <v>1808</v>
      </c>
      <c r="D18" s="19">
        <v>117</v>
      </c>
      <c r="E18" s="19">
        <v>29</v>
      </c>
      <c r="F18" s="19">
        <v>27</v>
      </c>
      <c r="G18" s="19">
        <v>1772</v>
      </c>
      <c r="H18" s="19">
        <v>2675</v>
      </c>
      <c r="I18" s="19">
        <v>447</v>
      </c>
      <c r="J18" s="19">
        <v>19</v>
      </c>
      <c r="K18" s="19">
        <v>0</v>
      </c>
      <c r="L18" s="19">
        <v>0</v>
      </c>
      <c r="M18" s="19">
        <v>468</v>
      </c>
      <c r="N18" s="19">
        <v>89</v>
      </c>
      <c r="O18" s="19">
        <v>9</v>
      </c>
      <c r="P18" s="19">
        <v>1</v>
      </c>
      <c r="Q18" s="19">
        <v>0</v>
      </c>
      <c r="R18" s="19">
        <v>1</v>
      </c>
      <c r="S18" s="19">
        <v>6</v>
      </c>
      <c r="T18" s="19">
        <v>21</v>
      </c>
      <c r="U18" s="19">
        <v>955</v>
      </c>
      <c r="V18" s="19">
        <v>97</v>
      </c>
      <c r="W18" s="19">
        <v>29</v>
      </c>
      <c r="X18" s="19">
        <v>26</v>
      </c>
      <c r="Y18" s="19">
        <v>978</v>
      </c>
      <c r="Z18" s="19">
        <v>1866</v>
      </c>
      <c r="AA18" s="19">
        <v>340</v>
      </c>
      <c r="AB18" s="19">
        <v>0</v>
      </c>
      <c r="AC18" s="19">
        <v>0</v>
      </c>
      <c r="AD18" s="19">
        <v>0</v>
      </c>
      <c r="AE18" s="19">
        <v>272</v>
      </c>
      <c r="AF18" s="19">
        <v>647</v>
      </c>
      <c r="AG18" s="19">
        <v>55</v>
      </c>
      <c r="AH18" s="19">
        <v>0</v>
      </c>
      <c r="AI18" s="19">
        <v>0</v>
      </c>
      <c r="AJ18" s="19">
        <v>0</v>
      </c>
      <c r="AK18" s="19">
        <v>48</v>
      </c>
      <c r="AL18" s="19">
        <v>45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2</v>
      </c>
      <c r="AT18" s="19">
        <v>0</v>
      </c>
      <c r="AU18" s="19">
        <v>0</v>
      </c>
      <c r="AV18" s="19">
        <v>0</v>
      </c>
      <c r="AW18" s="19">
        <v>0</v>
      </c>
      <c r="AX18" s="19">
        <v>7</v>
      </c>
    </row>
    <row r="19" spans="2:50" ht="20.100000000000001" customHeight="1" thickBot="1" x14ac:dyDescent="0.25">
      <c r="B19" s="4" t="s">
        <v>29</v>
      </c>
      <c r="C19" s="19">
        <v>1942</v>
      </c>
      <c r="D19" s="19">
        <v>207</v>
      </c>
      <c r="E19" s="19">
        <v>92</v>
      </c>
      <c r="F19" s="19">
        <v>6</v>
      </c>
      <c r="G19" s="19">
        <v>2039</v>
      </c>
      <c r="H19" s="19">
        <v>4042</v>
      </c>
      <c r="I19" s="19">
        <v>719</v>
      </c>
      <c r="J19" s="19">
        <v>83</v>
      </c>
      <c r="K19" s="19">
        <v>10</v>
      </c>
      <c r="L19" s="19">
        <v>0</v>
      </c>
      <c r="M19" s="19">
        <v>815</v>
      </c>
      <c r="N19" s="19">
        <v>42</v>
      </c>
      <c r="O19" s="19">
        <v>0</v>
      </c>
      <c r="P19" s="19">
        <v>0</v>
      </c>
      <c r="Q19" s="19">
        <v>0</v>
      </c>
      <c r="R19" s="19">
        <v>0</v>
      </c>
      <c r="S19" s="19">
        <v>1</v>
      </c>
      <c r="T19" s="19">
        <v>12</v>
      </c>
      <c r="U19" s="19">
        <v>840</v>
      </c>
      <c r="V19" s="19">
        <v>124</v>
      </c>
      <c r="W19" s="19">
        <v>82</v>
      </c>
      <c r="X19" s="19">
        <v>5</v>
      </c>
      <c r="Y19" s="19">
        <v>877</v>
      </c>
      <c r="Z19" s="19">
        <v>2870</v>
      </c>
      <c r="AA19" s="19">
        <v>297</v>
      </c>
      <c r="AB19" s="19">
        <v>0</v>
      </c>
      <c r="AC19" s="19">
        <v>0</v>
      </c>
      <c r="AD19" s="19">
        <v>1</v>
      </c>
      <c r="AE19" s="19">
        <v>257</v>
      </c>
      <c r="AF19" s="19">
        <v>1029</v>
      </c>
      <c r="AG19" s="19">
        <v>85</v>
      </c>
      <c r="AH19" s="19">
        <v>0</v>
      </c>
      <c r="AI19" s="19">
        <v>0</v>
      </c>
      <c r="AJ19" s="19">
        <v>0</v>
      </c>
      <c r="AK19" s="19">
        <v>87</v>
      </c>
      <c r="AL19" s="19">
        <v>83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1</v>
      </c>
      <c r="AT19" s="19">
        <v>0</v>
      </c>
      <c r="AU19" s="19">
        <v>0</v>
      </c>
      <c r="AV19" s="19">
        <v>0</v>
      </c>
      <c r="AW19" s="19">
        <v>2</v>
      </c>
      <c r="AX19" s="19">
        <v>6</v>
      </c>
    </row>
    <row r="20" spans="2:50" ht="20.100000000000001" customHeight="1" thickBot="1" x14ac:dyDescent="0.25">
      <c r="B20" s="4" t="s">
        <v>30</v>
      </c>
      <c r="C20" s="19">
        <v>8276</v>
      </c>
      <c r="D20" s="19">
        <v>613</v>
      </c>
      <c r="E20" s="19">
        <v>364</v>
      </c>
      <c r="F20" s="19">
        <v>27</v>
      </c>
      <c r="G20" s="19">
        <v>9024</v>
      </c>
      <c r="H20" s="19">
        <v>10798</v>
      </c>
      <c r="I20" s="19">
        <v>2805</v>
      </c>
      <c r="J20" s="19">
        <v>259</v>
      </c>
      <c r="K20" s="19">
        <v>7</v>
      </c>
      <c r="L20" s="19">
        <v>3</v>
      </c>
      <c r="M20" s="19">
        <v>3055</v>
      </c>
      <c r="N20" s="19">
        <v>55</v>
      </c>
      <c r="O20" s="19">
        <v>59</v>
      </c>
      <c r="P20" s="19">
        <v>0</v>
      </c>
      <c r="Q20" s="19">
        <v>0</v>
      </c>
      <c r="R20" s="19">
        <v>0</v>
      </c>
      <c r="S20" s="19">
        <v>44</v>
      </c>
      <c r="T20" s="19">
        <v>171</v>
      </c>
      <c r="U20" s="19">
        <v>3405</v>
      </c>
      <c r="V20" s="19">
        <v>354</v>
      </c>
      <c r="W20" s="19">
        <v>357</v>
      </c>
      <c r="X20" s="19">
        <v>21</v>
      </c>
      <c r="Y20" s="19">
        <v>3982</v>
      </c>
      <c r="Z20" s="19">
        <v>7394</v>
      </c>
      <c r="AA20" s="19">
        <v>1833</v>
      </c>
      <c r="AB20" s="19">
        <v>0</v>
      </c>
      <c r="AC20" s="19">
        <v>0</v>
      </c>
      <c r="AD20" s="19">
        <v>0</v>
      </c>
      <c r="AE20" s="19">
        <v>1751</v>
      </c>
      <c r="AF20" s="19">
        <v>2903</v>
      </c>
      <c r="AG20" s="19">
        <v>168</v>
      </c>
      <c r="AH20" s="19">
        <v>0</v>
      </c>
      <c r="AI20" s="19">
        <v>0</v>
      </c>
      <c r="AJ20" s="19">
        <v>3</v>
      </c>
      <c r="AK20" s="19">
        <v>185</v>
      </c>
      <c r="AL20" s="19">
        <v>218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6</v>
      </c>
      <c r="AT20" s="19">
        <v>0</v>
      </c>
      <c r="AU20" s="19">
        <v>0</v>
      </c>
      <c r="AV20" s="19">
        <v>0</v>
      </c>
      <c r="AW20" s="19">
        <v>7</v>
      </c>
      <c r="AX20" s="19">
        <v>57</v>
      </c>
    </row>
    <row r="21" spans="2:50" ht="20.100000000000001" customHeight="1" thickBot="1" x14ac:dyDescent="0.25">
      <c r="B21" s="4" t="s">
        <v>31</v>
      </c>
      <c r="C21" s="19">
        <v>7987</v>
      </c>
      <c r="D21" s="19">
        <v>489</v>
      </c>
      <c r="E21" s="19">
        <v>477</v>
      </c>
      <c r="F21" s="19">
        <v>46</v>
      </c>
      <c r="G21" s="19">
        <v>8928</v>
      </c>
      <c r="H21" s="19">
        <v>7212</v>
      </c>
      <c r="I21" s="19">
        <v>2131</v>
      </c>
      <c r="J21" s="19">
        <v>231</v>
      </c>
      <c r="K21" s="19">
        <v>28</v>
      </c>
      <c r="L21" s="19">
        <v>0</v>
      </c>
      <c r="M21" s="19">
        <v>2383</v>
      </c>
      <c r="N21" s="19">
        <v>51</v>
      </c>
      <c r="O21" s="19">
        <v>23</v>
      </c>
      <c r="P21" s="19">
        <v>0</v>
      </c>
      <c r="Q21" s="19">
        <v>0</v>
      </c>
      <c r="R21" s="19">
        <v>1</v>
      </c>
      <c r="S21" s="19">
        <v>14</v>
      </c>
      <c r="T21" s="19">
        <v>75</v>
      </c>
      <c r="U21" s="19">
        <v>4434</v>
      </c>
      <c r="V21" s="19">
        <v>254</v>
      </c>
      <c r="W21" s="19">
        <v>447</v>
      </c>
      <c r="X21" s="19">
        <v>40</v>
      </c>
      <c r="Y21" s="19">
        <v>5158</v>
      </c>
      <c r="Z21" s="19">
        <v>4735</v>
      </c>
      <c r="AA21" s="19">
        <v>1087</v>
      </c>
      <c r="AB21" s="19">
        <v>0</v>
      </c>
      <c r="AC21" s="19">
        <v>0</v>
      </c>
      <c r="AD21" s="19">
        <v>4</v>
      </c>
      <c r="AE21" s="19">
        <v>1040</v>
      </c>
      <c r="AF21" s="19">
        <v>2069</v>
      </c>
      <c r="AG21" s="19">
        <v>306</v>
      </c>
      <c r="AH21" s="19">
        <v>4</v>
      </c>
      <c r="AI21" s="19">
        <v>2</v>
      </c>
      <c r="AJ21" s="19">
        <v>1</v>
      </c>
      <c r="AK21" s="19">
        <v>332</v>
      </c>
      <c r="AL21" s="19">
        <v>257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6</v>
      </c>
      <c r="AT21" s="19">
        <v>0</v>
      </c>
      <c r="AU21" s="19">
        <v>0</v>
      </c>
      <c r="AV21" s="19">
        <v>0</v>
      </c>
      <c r="AW21" s="19">
        <v>1</v>
      </c>
      <c r="AX21" s="19">
        <v>25</v>
      </c>
    </row>
    <row r="22" spans="2:50" ht="20.100000000000001" customHeight="1" thickBot="1" x14ac:dyDescent="0.25">
      <c r="B22" s="4" t="s">
        <v>32</v>
      </c>
      <c r="C22" s="19">
        <v>1143</v>
      </c>
      <c r="D22" s="19">
        <v>193</v>
      </c>
      <c r="E22" s="19">
        <v>5</v>
      </c>
      <c r="F22" s="19">
        <v>0</v>
      </c>
      <c r="G22" s="19">
        <v>1299</v>
      </c>
      <c r="H22" s="19">
        <v>1286</v>
      </c>
      <c r="I22" s="19">
        <v>291</v>
      </c>
      <c r="J22" s="19">
        <v>75</v>
      </c>
      <c r="K22" s="19">
        <v>0</v>
      </c>
      <c r="L22" s="19">
        <v>0</v>
      </c>
      <c r="M22" s="19">
        <v>371</v>
      </c>
      <c r="N22" s="19">
        <v>9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4</v>
      </c>
      <c r="U22" s="19">
        <v>654</v>
      </c>
      <c r="V22" s="19">
        <v>118</v>
      </c>
      <c r="W22" s="19">
        <v>5</v>
      </c>
      <c r="X22" s="19">
        <v>0</v>
      </c>
      <c r="Y22" s="19">
        <v>707</v>
      </c>
      <c r="Z22" s="19">
        <v>868</v>
      </c>
      <c r="AA22" s="19">
        <v>170</v>
      </c>
      <c r="AB22" s="19">
        <v>0</v>
      </c>
      <c r="AC22" s="19">
        <v>0</v>
      </c>
      <c r="AD22" s="19">
        <v>0</v>
      </c>
      <c r="AE22" s="19">
        <v>195</v>
      </c>
      <c r="AF22" s="19">
        <v>378</v>
      </c>
      <c r="AG22" s="19">
        <v>26</v>
      </c>
      <c r="AH22" s="19">
        <v>0</v>
      </c>
      <c r="AI22" s="19">
        <v>0</v>
      </c>
      <c r="AJ22" s="19">
        <v>0</v>
      </c>
      <c r="AK22" s="19">
        <v>26</v>
      </c>
      <c r="AL22" s="19">
        <v>26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1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</row>
    <row r="23" spans="2:50" ht="20.100000000000001" customHeight="1" thickBot="1" x14ac:dyDescent="0.25">
      <c r="B23" s="4" t="s">
        <v>33</v>
      </c>
      <c r="C23" s="19">
        <v>2491</v>
      </c>
      <c r="D23" s="19">
        <v>248</v>
      </c>
      <c r="E23" s="19">
        <v>39</v>
      </c>
      <c r="F23" s="19">
        <v>4</v>
      </c>
      <c r="G23" s="19">
        <v>2368</v>
      </c>
      <c r="H23" s="19">
        <v>4549</v>
      </c>
      <c r="I23" s="19">
        <v>569</v>
      </c>
      <c r="J23" s="19">
        <v>87</v>
      </c>
      <c r="K23" s="19">
        <v>3</v>
      </c>
      <c r="L23" s="19">
        <v>0</v>
      </c>
      <c r="M23" s="19">
        <v>662</v>
      </c>
      <c r="N23" s="19">
        <v>16</v>
      </c>
      <c r="O23" s="19">
        <v>4</v>
      </c>
      <c r="P23" s="19">
        <v>0</v>
      </c>
      <c r="Q23" s="19">
        <v>0</v>
      </c>
      <c r="R23" s="19">
        <v>0</v>
      </c>
      <c r="S23" s="19">
        <v>3</v>
      </c>
      <c r="T23" s="19">
        <v>17</v>
      </c>
      <c r="U23" s="19">
        <v>1454</v>
      </c>
      <c r="V23" s="19">
        <v>161</v>
      </c>
      <c r="W23" s="19">
        <v>36</v>
      </c>
      <c r="X23" s="19">
        <v>3</v>
      </c>
      <c r="Y23" s="19">
        <v>1283</v>
      </c>
      <c r="Z23" s="19">
        <v>3503</v>
      </c>
      <c r="AA23" s="19">
        <v>377</v>
      </c>
      <c r="AB23" s="19">
        <v>0</v>
      </c>
      <c r="AC23" s="19">
        <v>0</v>
      </c>
      <c r="AD23" s="19">
        <v>1</v>
      </c>
      <c r="AE23" s="19">
        <v>335</v>
      </c>
      <c r="AF23" s="19">
        <v>924</v>
      </c>
      <c r="AG23" s="19">
        <v>86</v>
      </c>
      <c r="AH23" s="19">
        <v>0</v>
      </c>
      <c r="AI23" s="19">
        <v>0</v>
      </c>
      <c r="AJ23" s="19">
        <v>0</v>
      </c>
      <c r="AK23" s="19">
        <v>84</v>
      </c>
      <c r="AL23" s="19">
        <v>82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19">
        <v>0</v>
      </c>
      <c r="AW23" s="19">
        <v>1</v>
      </c>
      <c r="AX23" s="19">
        <v>7</v>
      </c>
    </row>
    <row r="24" spans="2:50" ht="20.100000000000001" customHeight="1" thickBot="1" x14ac:dyDescent="0.25">
      <c r="B24" s="4" t="s">
        <v>34</v>
      </c>
      <c r="C24" s="19">
        <v>9231</v>
      </c>
      <c r="D24" s="19">
        <v>1035</v>
      </c>
      <c r="E24" s="19">
        <v>620</v>
      </c>
      <c r="F24" s="19">
        <v>149</v>
      </c>
      <c r="G24" s="19">
        <v>10986</v>
      </c>
      <c r="H24" s="19">
        <v>6745</v>
      </c>
      <c r="I24" s="19">
        <v>1792</v>
      </c>
      <c r="J24" s="19">
        <v>299</v>
      </c>
      <c r="K24" s="19">
        <v>16</v>
      </c>
      <c r="L24" s="19">
        <v>10</v>
      </c>
      <c r="M24" s="19">
        <v>2121</v>
      </c>
      <c r="N24" s="19">
        <v>8</v>
      </c>
      <c r="O24" s="19">
        <v>23</v>
      </c>
      <c r="P24" s="19">
        <v>1</v>
      </c>
      <c r="Q24" s="19">
        <v>0</v>
      </c>
      <c r="R24" s="19">
        <v>0</v>
      </c>
      <c r="S24" s="19">
        <v>29</v>
      </c>
      <c r="T24" s="19">
        <v>53</v>
      </c>
      <c r="U24" s="19">
        <v>5640</v>
      </c>
      <c r="V24" s="19">
        <v>700</v>
      </c>
      <c r="W24" s="19">
        <v>600</v>
      </c>
      <c r="X24" s="19">
        <v>114</v>
      </c>
      <c r="Y24" s="19">
        <v>7161</v>
      </c>
      <c r="Z24" s="19">
        <v>4602</v>
      </c>
      <c r="AA24" s="19">
        <v>1625</v>
      </c>
      <c r="AB24" s="19">
        <v>0</v>
      </c>
      <c r="AC24" s="19">
        <v>0</v>
      </c>
      <c r="AD24" s="19">
        <v>24</v>
      </c>
      <c r="AE24" s="19">
        <v>1506</v>
      </c>
      <c r="AF24" s="19">
        <v>1940</v>
      </c>
      <c r="AG24" s="19">
        <v>146</v>
      </c>
      <c r="AH24" s="19">
        <v>35</v>
      </c>
      <c r="AI24" s="19">
        <v>4</v>
      </c>
      <c r="AJ24" s="19">
        <v>1</v>
      </c>
      <c r="AK24" s="19">
        <v>166</v>
      </c>
      <c r="AL24" s="19">
        <v>125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5</v>
      </c>
      <c r="AT24" s="19">
        <v>0</v>
      </c>
      <c r="AU24" s="19">
        <v>0</v>
      </c>
      <c r="AV24" s="19">
        <v>0</v>
      </c>
      <c r="AW24" s="19">
        <v>3</v>
      </c>
      <c r="AX24" s="19">
        <v>17</v>
      </c>
    </row>
    <row r="25" spans="2:50" ht="20.100000000000001" customHeight="1" thickBot="1" x14ac:dyDescent="0.25">
      <c r="B25" s="4" t="s">
        <v>35</v>
      </c>
      <c r="C25" s="19">
        <v>2452</v>
      </c>
      <c r="D25" s="19">
        <v>302</v>
      </c>
      <c r="E25" s="19">
        <v>156</v>
      </c>
      <c r="F25" s="19">
        <v>16</v>
      </c>
      <c r="G25" s="19">
        <v>2933</v>
      </c>
      <c r="H25" s="19">
        <v>2603</v>
      </c>
      <c r="I25" s="19">
        <v>910</v>
      </c>
      <c r="J25" s="19">
        <v>158</v>
      </c>
      <c r="K25" s="19">
        <v>1</v>
      </c>
      <c r="L25" s="19">
        <v>2</v>
      </c>
      <c r="M25" s="19">
        <v>1076</v>
      </c>
      <c r="N25" s="19">
        <v>10</v>
      </c>
      <c r="O25" s="19">
        <v>10</v>
      </c>
      <c r="P25" s="19">
        <v>0</v>
      </c>
      <c r="Q25" s="19">
        <v>0</v>
      </c>
      <c r="R25" s="19">
        <v>0</v>
      </c>
      <c r="S25" s="19">
        <v>2</v>
      </c>
      <c r="T25" s="19">
        <v>17</v>
      </c>
      <c r="U25" s="19">
        <v>1197</v>
      </c>
      <c r="V25" s="19">
        <v>144</v>
      </c>
      <c r="W25" s="19">
        <v>155</v>
      </c>
      <c r="X25" s="19">
        <v>13</v>
      </c>
      <c r="Y25" s="19">
        <v>1541</v>
      </c>
      <c r="Z25" s="19">
        <v>2100</v>
      </c>
      <c r="AA25" s="19">
        <v>227</v>
      </c>
      <c r="AB25" s="19">
        <v>0</v>
      </c>
      <c r="AC25" s="19">
        <v>0</v>
      </c>
      <c r="AD25" s="19">
        <v>1</v>
      </c>
      <c r="AE25" s="19">
        <v>216</v>
      </c>
      <c r="AF25" s="19">
        <v>441</v>
      </c>
      <c r="AG25" s="19">
        <v>107</v>
      </c>
      <c r="AH25" s="19">
        <v>0</v>
      </c>
      <c r="AI25" s="19">
        <v>0</v>
      </c>
      <c r="AJ25" s="19">
        <v>0</v>
      </c>
      <c r="AK25" s="19">
        <v>98</v>
      </c>
      <c r="AL25" s="19">
        <v>32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1</v>
      </c>
      <c r="AT25" s="19">
        <v>0</v>
      </c>
      <c r="AU25" s="19">
        <v>0</v>
      </c>
      <c r="AV25" s="19">
        <v>0</v>
      </c>
      <c r="AW25" s="19">
        <v>0</v>
      </c>
      <c r="AX25" s="19">
        <v>3</v>
      </c>
    </row>
    <row r="26" spans="2:50" ht="20.100000000000001" customHeight="1" thickBot="1" x14ac:dyDescent="0.25">
      <c r="B26" s="4" t="s">
        <v>36</v>
      </c>
      <c r="C26" s="19">
        <v>897</v>
      </c>
      <c r="D26" s="19">
        <v>42</v>
      </c>
      <c r="E26" s="19">
        <v>0</v>
      </c>
      <c r="F26" s="19">
        <v>0</v>
      </c>
      <c r="G26" s="19">
        <v>939</v>
      </c>
      <c r="H26" s="19">
        <v>821</v>
      </c>
      <c r="I26" s="19">
        <v>138</v>
      </c>
      <c r="J26" s="19">
        <v>5</v>
      </c>
      <c r="K26" s="19">
        <v>0</v>
      </c>
      <c r="L26" s="19">
        <v>0</v>
      </c>
      <c r="M26" s="19">
        <v>142</v>
      </c>
      <c r="N26" s="19">
        <v>7</v>
      </c>
      <c r="O26" s="19">
        <v>4</v>
      </c>
      <c r="P26" s="19">
        <v>0</v>
      </c>
      <c r="Q26" s="19">
        <v>0</v>
      </c>
      <c r="R26" s="19">
        <v>0</v>
      </c>
      <c r="S26" s="19">
        <v>3</v>
      </c>
      <c r="T26" s="19">
        <v>12</v>
      </c>
      <c r="U26" s="19">
        <v>670</v>
      </c>
      <c r="V26" s="19">
        <v>37</v>
      </c>
      <c r="W26" s="19">
        <v>0</v>
      </c>
      <c r="X26" s="19">
        <v>0</v>
      </c>
      <c r="Y26" s="19">
        <v>713</v>
      </c>
      <c r="Z26" s="19">
        <v>629</v>
      </c>
      <c r="AA26" s="19">
        <v>66</v>
      </c>
      <c r="AB26" s="19">
        <v>0</v>
      </c>
      <c r="AC26" s="19">
        <v>0</v>
      </c>
      <c r="AD26" s="19">
        <v>0</v>
      </c>
      <c r="AE26" s="19">
        <v>65</v>
      </c>
      <c r="AF26" s="19">
        <v>136</v>
      </c>
      <c r="AG26" s="19">
        <v>19</v>
      </c>
      <c r="AH26" s="19">
        <v>0</v>
      </c>
      <c r="AI26" s="19">
        <v>0</v>
      </c>
      <c r="AJ26" s="19">
        <v>0</v>
      </c>
      <c r="AK26" s="19">
        <v>16</v>
      </c>
      <c r="AL26" s="19">
        <v>35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2</v>
      </c>
    </row>
    <row r="27" spans="2:50" ht="20.100000000000001" customHeight="1" thickBot="1" x14ac:dyDescent="0.25">
      <c r="B27" s="5" t="s">
        <v>37</v>
      </c>
      <c r="C27" s="19">
        <v>1954</v>
      </c>
      <c r="D27" s="19">
        <v>172</v>
      </c>
      <c r="E27" s="19">
        <v>19</v>
      </c>
      <c r="F27" s="19">
        <v>0</v>
      </c>
      <c r="G27" s="19">
        <v>2075</v>
      </c>
      <c r="H27" s="19">
        <v>2780</v>
      </c>
      <c r="I27" s="19">
        <v>577</v>
      </c>
      <c r="J27" s="19">
        <v>103</v>
      </c>
      <c r="K27" s="19">
        <v>3</v>
      </c>
      <c r="L27" s="19">
        <v>0</v>
      </c>
      <c r="M27" s="19">
        <v>687</v>
      </c>
      <c r="N27" s="19">
        <v>15</v>
      </c>
      <c r="O27" s="19">
        <v>5</v>
      </c>
      <c r="P27" s="19">
        <v>0</v>
      </c>
      <c r="Q27" s="19">
        <v>0</v>
      </c>
      <c r="R27" s="19">
        <v>0</v>
      </c>
      <c r="S27" s="19">
        <v>6</v>
      </c>
      <c r="T27" s="19">
        <v>15</v>
      </c>
      <c r="U27" s="19">
        <v>984</v>
      </c>
      <c r="V27" s="19">
        <v>69</v>
      </c>
      <c r="W27" s="19">
        <v>16</v>
      </c>
      <c r="X27" s="19">
        <v>0</v>
      </c>
      <c r="Y27" s="19">
        <v>991</v>
      </c>
      <c r="Z27" s="19">
        <v>2077</v>
      </c>
      <c r="AA27" s="19">
        <v>319</v>
      </c>
      <c r="AB27" s="19">
        <v>0</v>
      </c>
      <c r="AC27" s="19">
        <v>0</v>
      </c>
      <c r="AD27" s="19">
        <v>0</v>
      </c>
      <c r="AE27" s="19">
        <v>328</v>
      </c>
      <c r="AF27" s="19">
        <v>639</v>
      </c>
      <c r="AG27" s="19">
        <v>69</v>
      </c>
      <c r="AH27" s="19">
        <v>0</v>
      </c>
      <c r="AI27" s="19">
        <v>0</v>
      </c>
      <c r="AJ27" s="19">
        <v>0</v>
      </c>
      <c r="AK27" s="19">
        <v>63</v>
      </c>
      <c r="AL27" s="19">
        <v>34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</row>
    <row r="28" spans="2:50" ht="20.100000000000001" customHeight="1" thickBot="1" x14ac:dyDescent="0.25">
      <c r="B28" s="6" t="s">
        <v>38</v>
      </c>
      <c r="C28" s="20">
        <v>322</v>
      </c>
      <c r="D28" s="20">
        <v>1</v>
      </c>
      <c r="E28" s="20">
        <v>9</v>
      </c>
      <c r="F28" s="20">
        <v>0</v>
      </c>
      <c r="G28" s="20">
        <v>327</v>
      </c>
      <c r="H28" s="20">
        <v>607</v>
      </c>
      <c r="I28" s="20">
        <v>173</v>
      </c>
      <c r="J28" s="20">
        <v>0</v>
      </c>
      <c r="K28" s="20">
        <v>0</v>
      </c>
      <c r="L28" s="20">
        <v>0</v>
      </c>
      <c r="M28" s="20">
        <v>171</v>
      </c>
      <c r="N28" s="20">
        <v>2</v>
      </c>
      <c r="O28" s="20">
        <v>1</v>
      </c>
      <c r="P28" s="20">
        <v>0</v>
      </c>
      <c r="Q28" s="20">
        <v>0</v>
      </c>
      <c r="R28" s="20">
        <v>0</v>
      </c>
      <c r="S28" s="20">
        <v>0</v>
      </c>
      <c r="T28" s="20">
        <v>4</v>
      </c>
      <c r="U28" s="20">
        <v>99</v>
      </c>
      <c r="V28" s="20">
        <v>1</v>
      </c>
      <c r="W28" s="20">
        <v>9</v>
      </c>
      <c r="X28" s="20">
        <v>0</v>
      </c>
      <c r="Y28" s="20">
        <v>100</v>
      </c>
      <c r="Z28" s="20">
        <v>496</v>
      </c>
      <c r="AA28" s="20">
        <v>45</v>
      </c>
      <c r="AB28" s="20">
        <v>0</v>
      </c>
      <c r="AC28" s="20">
        <v>0</v>
      </c>
      <c r="AD28" s="20">
        <v>0</v>
      </c>
      <c r="AE28" s="20">
        <v>51</v>
      </c>
      <c r="AF28" s="20">
        <v>100</v>
      </c>
      <c r="AG28" s="20">
        <v>4</v>
      </c>
      <c r="AH28" s="20">
        <v>0</v>
      </c>
      <c r="AI28" s="20">
        <v>0</v>
      </c>
      <c r="AJ28" s="20">
        <v>0</v>
      </c>
      <c r="AK28" s="20">
        <v>5</v>
      </c>
      <c r="AL28" s="20">
        <v>4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1</v>
      </c>
    </row>
    <row r="29" spans="2:50" ht="20.100000000000001" customHeight="1" thickBot="1" x14ac:dyDescent="0.25">
      <c r="B29" s="7" t="s">
        <v>39</v>
      </c>
      <c r="C29" s="9">
        <f>SUM(C12:C28)</f>
        <v>57679</v>
      </c>
      <c r="D29" s="9">
        <f t="shared" ref="D29:AX29" si="0">SUM(D12:D28)</f>
        <v>6670</v>
      </c>
      <c r="E29" s="9">
        <f t="shared" si="0"/>
        <v>3241</v>
      </c>
      <c r="F29" s="9">
        <f t="shared" si="0"/>
        <v>366</v>
      </c>
      <c r="G29" s="9">
        <f t="shared" si="0"/>
        <v>66593</v>
      </c>
      <c r="H29" s="9">
        <f t="shared" si="0"/>
        <v>61780</v>
      </c>
      <c r="I29" s="9">
        <f t="shared" si="0"/>
        <v>16645</v>
      </c>
      <c r="J29" s="9">
        <f t="shared" si="0"/>
        <v>2478</v>
      </c>
      <c r="K29" s="9">
        <f t="shared" si="0"/>
        <v>124</v>
      </c>
      <c r="L29" s="9">
        <f t="shared" si="0"/>
        <v>22</v>
      </c>
      <c r="M29" s="9">
        <f t="shared" si="0"/>
        <v>19286</v>
      </c>
      <c r="N29" s="9">
        <f t="shared" si="0"/>
        <v>425</v>
      </c>
      <c r="O29" s="9">
        <f t="shared" si="0"/>
        <v>170</v>
      </c>
      <c r="P29" s="9">
        <f t="shared" si="0"/>
        <v>3</v>
      </c>
      <c r="Q29" s="9">
        <f t="shared" si="0"/>
        <v>0</v>
      </c>
      <c r="R29" s="9">
        <f t="shared" si="0"/>
        <v>8</v>
      </c>
      <c r="S29" s="9">
        <f t="shared" si="0"/>
        <v>143</v>
      </c>
      <c r="T29" s="9">
        <f t="shared" si="0"/>
        <v>503</v>
      </c>
      <c r="U29" s="9">
        <f t="shared" si="0"/>
        <v>29611</v>
      </c>
      <c r="V29" s="9">
        <f t="shared" si="0"/>
        <v>4117</v>
      </c>
      <c r="W29" s="9">
        <f t="shared" si="0"/>
        <v>3106</v>
      </c>
      <c r="X29" s="9">
        <f t="shared" si="0"/>
        <v>255</v>
      </c>
      <c r="Y29" s="9">
        <f t="shared" si="0"/>
        <v>36093</v>
      </c>
      <c r="Z29" s="9">
        <f t="shared" si="0"/>
        <v>43363</v>
      </c>
      <c r="AA29" s="9">
        <f t="shared" si="0"/>
        <v>9287</v>
      </c>
      <c r="AB29" s="9">
        <f t="shared" si="0"/>
        <v>0</v>
      </c>
      <c r="AC29" s="9">
        <f t="shared" si="0"/>
        <v>0</v>
      </c>
      <c r="AD29" s="9">
        <f t="shared" si="0"/>
        <v>74</v>
      </c>
      <c r="AE29" s="9">
        <f t="shared" si="0"/>
        <v>8901</v>
      </c>
      <c r="AF29" s="9">
        <f t="shared" si="0"/>
        <v>15880</v>
      </c>
      <c r="AG29" s="9">
        <f t="shared" si="0"/>
        <v>1940</v>
      </c>
      <c r="AH29" s="9">
        <f t="shared" si="0"/>
        <v>72</v>
      </c>
      <c r="AI29" s="9">
        <f t="shared" si="0"/>
        <v>11</v>
      </c>
      <c r="AJ29" s="9">
        <f t="shared" si="0"/>
        <v>7</v>
      </c>
      <c r="AK29" s="9">
        <f t="shared" si="0"/>
        <v>2147</v>
      </c>
      <c r="AL29" s="9">
        <f t="shared" si="0"/>
        <v>1461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26</v>
      </c>
      <c r="AT29" s="9">
        <f t="shared" si="0"/>
        <v>0</v>
      </c>
      <c r="AU29" s="9">
        <f t="shared" si="0"/>
        <v>0</v>
      </c>
      <c r="AV29" s="9">
        <f t="shared" si="0"/>
        <v>0</v>
      </c>
      <c r="AW29" s="9">
        <f t="shared" si="0"/>
        <v>23</v>
      </c>
      <c r="AX29" s="9">
        <f t="shared" si="0"/>
        <v>148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D10:E10"/>
    <mergeCell ref="C10:C11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59" t="s">
        <v>68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10818</v>
      </c>
      <c r="D11" s="18">
        <v>1</v>
      </c>
      <c r="E11" s="18">
        <v>1</v>
      </c>
      <c r="F11" s="18">
        <v>0</v>
      </c>
      <c r="G11" s="18">
        <v>5097</v>
      </c>
      <c r="H11" s="18">
        <v>2079</v>
      </c>
      <c r="I11" s="18">
        <v>319</v>
      </c>
      <c r="J11" s="18">
        <v>563</v>
      </c>
      <c r="K11" s="18">
        <v>91</v>
      </c>
      <c r="L11" s="18">
        <v>229</v>
      </c>
      <c r="M11" s="18">
        <v>20</v>
      </c>
      <c r="N11" s="18">
        <v>62</v>
      </c>
      <c r="O11" s="18">
        <v>27</v>
      </c>
      <c r="P11" s="18">
        <v>599</v>
      </c>
      <c r="Q11" s="18">
        <v>1450</v>
      </c>
      <c r="R11" s="18">
        <v>280</v>
      </c>
    </row>
    <row r="12" spans="2:18" ht="20.100000000000001" customHeight="1" thickBot="1" x14ac:dyDescent="0.25">
      <c r="B12" s="4" t="s">
        <v>23</v>
      </c>
      <c r="C12" s="19">
        <v>1266</v>
      </c>
      <c r="D12" s="19">
        <v>0</v>
      </c>
      <c r="E12" s="19">
        <v>1</v>
      </c>
      <c r="F12" s="19">
        <v>0</v>
      </c>
      <c r="G12" s="19">
        <v>532</v>
      </c>
      <c r="H12" s="19">
        <v>168</v>
      </c>
      <c r="I12" s="19">
        <v>57</v>
      </c>
      <c r="J12" s="19">
        <v>113</v>
      </c>
      <c r="K12" s="19">
        <v>11</v>
      </c>
      <c r="L12" s="19">
        <v>4</v>
      </c>
      <c r="M12" s="19">
        <v>15</v>
      </c>
      <c r="N12" s="19">
        <v>24</v>
      </c>
      <c r="O12" s="19">
        <v>34</v>
      </c>
      <c r="P12" s="19">
        <v>129</v>
      </c>
      <c r="Q12" s="19">
        <v>166</v>
      </c>
      <c r="R12" s="19">
        <v>12</v>
      </c>
    </row>
    <row r="13" spans="2:18" ht="20.100000000000001" customHeight="1" thickBot="1" x14ac:dyDescent="0.25">
      <c r="B13" s="4" t="s">
        <v>24</v>
      </c>
      <c r="C13" s="19">
        <v>1113</v>
      </c>
      <c r="D13" s="19">
        <v>0</v>
      </c>
      <c r="E13" s="19">
        <v>0</v>
      </c>
      <c r="F13" s="19">
        <v>0</v>
      </c>
      <c r="G13" s="19">
        <v>445</v>
      </c>
      <c r="H13" s="19">
        <v>199</v>
      </c>
      <c r="I13" s="19">
        <v>19</v>
      </c>
      <c r="J13" s="19">
        <v>62</v>
      </c>
      <c r="K13" s="19">
        <v>35</v>
      </c>
      <c r="L13" s="19">
        <v>31</v>
      </c>
      <c r="M13" s="19">
        <v>2</v>
      </c>
      <c r="N13" s="19">
        <v>2</v>
      </c>
      <c r="O13" s="19">
        <v>55</v>
      </c>
      <c r="P13" s="19">
        <v>111</v>
      </c>
      <c r="Q13" s="19">
        <v>136</v>
      </c>
      <c r="R13" s="19">
        <v>16</v>
      </c>
    </row>
    <row r="14" spans="2:18" ht="20.100000000000001" customHeight="1" thickBot="1" x14ac:dyDescent="0.25">
      <c r="B14" s="4" t="s">
        <v>25</v>
      </c>
      <c r="C14" s="19">
        <v>1945</v>
      </c>
      <c r="D14" s="19">
        <v>0</v>
      </c>
      <c r="E14" s="19">
        <v>0</v>
      </c>
      <c r="F14" s="19">
        <v>0</v>
      </c>
      <c r="G14" s="19">
        <v>889</v>
      </c>
      <c r="H14" s="19">
        <v>238</v>
      </c>
      <c r="I14" s="19">
        <v>61</v>
      </c>
      <c r="J14" s="19">
        <v>91</v>
      </c>
      <c r="K14" s="19">
        <v>18</v>
      </c>
      <c r="L14" s="19">
        <v>22</v>
      </c>
      <c r="M14" s="19">
        <v>7</v>
      </c>
      <c r="N14" s="19">
        <v>12</v>
      </c>
      <c r="O14" s="19">
        <v>72</v>
      </c>
      <c r="P14" s="19">
        <v>200</v>
      </c>
      <c r="Q14" s="19">
        <v>276</v>
      </c>
      <c r="R14" s="19">
        <v>59</v>
      </c>
    </row>
    <row r="15" spans="2:18" ht="20.100000000000001" customHeight="1" thickBot="1" x14ac:dyDescent="0.25">
      <c r="B15" s="4" t="s">
        <v>26</v>
      </c>
      <c r="C15" s="19">
        <v>3121</v>
      </c>
      <c r="D15" s="19">
        <v>0</v>
      </c>
      <c r="E15" s="19">
        <v>0</v>
      </c>
      <c r="F15" s="19">
        <v>0</v>
      </c>
      <c r="G15" s="19">
        <v>1620</v>
      </c>
      <c r="H15" s="19">
        <v>307</v>
      </c>
      <c r="I15" s="19">
        <v>16</v>
      </c>
      <c r="J15" s="19">
        <v>397</v>
      </c>
      <c r="K15" s="19">
        <v>46</v>
      </c>
      <c r="L15" s="19">
        <v>73</v>
      </c>
      <c r="M15" s="19">
        <v>13</v>
      </c>
      <c r="N15" s="19">
        <v>5</v>
      </c>
      <c r="O15" s="19">
        <v>8</v>
      </c>
      <c r="P15" s="19">
        <v>395</v>
      </c>
      <c r="Q15" s="19">
        <v>195</v>
      </c>
      <c r="R15" s="19">
        <v>46</v>
      </c>
    </row>
    <row r="16" spans="2:18" ht="20.100000000000001" customHeight="1" thickBot="1" x14ac:dyDescent="0.25">
      <c r="B16" s="4" t="s">
        <v>27</v>
      </c>
      <c r="C16" s="19">
        <v>674</v>
      </c>
      <c r="D16" s="19">
        <v>0</v>
      </c>
      <c r="E16" s="19">
        <v>0</v>
      </c>
      <c r="F16" s="19">
        <v>0</v>
      </c>
      <c r="G16" s="19">
        <v>219</v>
      </c>
      <c r="H16" s="19">
        <v>82</v>
      </c>
      <c r="I16" s="19">
        <v>6</v>
      </c>
      <c r="J16" s="19">
        <v>56</v>
      </c>
      <c r="K16" s="19">
        <v>6</v>
      </c>
      <c r="L16" s="19">
        <v>33</v>
      </c>
      <c r="M16" s="19">
        <v>4</v>
      </c>
      <c r="N16" s="19">
        <v>1</v>
      </c>
      <c r="O16" s="19">
        <v>2</v>
      </c>
      <c r="P16" s="19">
        <v>158</v>
      </c>
      <c r="Q16" s="19">
        <v>82</v>
      </c>
      <c r="R16" s="19">
        <v>25</v>
      </c>
    </row>
    <row r="17" spans="2:18" ht="20.100000000000001" customHeight="1" thickBot="1" x14ac:dyDescent="0.25">
      <c r="B17" s="4" t="s">
        <v>28</v>
      </c>
      <c r="C17" s="19">
        <v>1591</v>
      </c>
      <c r="D17" s="19">
        <v>1</v>
      </c>
      <c r="E17" s="19">
        <v>0</v>
      </c>
      <c r="F17" s="19">
        <v>0</v>
      </c>
      <c r="G17" s="19">
        <v>794</v>
      </c>
      <c r="H17" s="19">
        <v>249</v>
      </c>
      <c r="I17" s="19">
        <v>24</v>
      </c>
      <c r="J17" s="19">
        <v>72</v>
      </c>
      <c r="K17" s="19">
        <v>38</v>
      </c>
      <c r="L17" s="19">
        <v>6</v>
      </c>
      <c r="M17" s="19">
        <v>6</v>
      </c>
      <c r="N17" s="19">
        <v>43</v>
      </c>
      <c r="O17" s="19">
        <v>12</v>
      </c>
      <c r="P17" s="19">
        <v>92</v>
      </c>
      <c r="Q17" s="19">
        <v>252</v>
      </c>
      <c r="R17" s="19">
        <v>2</v>
      </c>
    </row>
    <row r="18" spans="2:18" ht="20.100000000000001" customHeight="1" thickBot="1" x14ac:dyDescent="0.25">
      <c r="B18" s="4" t="s">
        <v>29</v>
      </c>
      <c r="C18" s="19">
        <v>1907</v>
      </c>
      <c r="D18" s="19">
        <v>2</v>
      </c>
      <c r="E18" s="19">
        <v>0</v>
      </c>
      <c r="F18" s="19">
        <v>0</v>
      </c>
      <c r="G18" s="19">
        <v>928</v>
      </c>
      <c r="H18" s="19">
        <v>327</v>
      </c>
      <c r="I18" s="19">
        <v>198</v>
      </c>
      <c r="J18" s="19">
        <v>33</v>
      </c>
      <c r="K18" s="19">
        <v>9</v>
      </c>
      <c r="L18" s="19">
        <v>0</v>
      </c>
      <c r="M18" s="19">
        <v>3</v>
      </c>
      <c r="N18" s="19">
        <v>2</v>
      </c>
      <c r="O18" s="19">
        <v>0</v>
      </c>
      <c r="P18" s="19">
        <v>121</v>
      </c>
      <c r="Q18" s="19">
        <v>245</v>
      </c>
      <c r="R18" s="19">
        <v>39</v>
      </c>
    </row>
    <row r="19" spans="2:18" ht="20.100000000000001" customHeight="1" thickBot="1" x14ac:dyDescent="0.25">
      <c r="B19" s="4" t="s">
        <v>30</v>
      </c>
      <c r="C19" s="19">
        <v>8632</v>
      </c>
      <c r="D19" s="19">
        <v>2</v>
      </c>
      <c r="E19" s="19">
        <v>0</v>
      </c>
      <c r="F19" s="19">
        <v>0</v>
      </c>
      <c r="G19" s="19">
        <v>3603</v>
      </c>
      <c r="H19" s="19">
        <v>1146</v>
      </c>
      <c r="I19" s="19">
        <v>555</v>
      </c>
      <c r="J19" s="19">
        <v>952</v>
      </c>
      <c r="K19" s="19">
        <v>286</v>
      </c>
      <c r="L19" s="19">
        <v>64</v>
      </c>
      <c r="M19" s="19">
        <v>84</v>
      </c>
      <c r="N19" s="19">
        <v>181</v>
      </c>
      <c r="O19" s="19">
        <v>80</v>
      </c>
      <c r="P19" s="19">
        <v>599</v>
      </c>
      <c r="Q19" s="19">
        <v>700</v>
      </c>
      <c r="R19" s="19">
        <v>380</v>
      </c>
    </row>
    <row r="20" spans="2:18" ht="20.100000000000001" customHeight="1" thickBot="1" x14ac:dyDescent="0.25">
      <c r="B20" s="4" t="s">
        <v>31</v>
      </c>
      <c r="C20" s="19">
        <v>7678</v>
      </c>
      <c r="D20" s="19">
        <v>2</v>
      </c>
      <c r="E20" s="19">
        <v>0</v>
      </c>
      <c r="F20" s="19">
        <v>0</v>
      </c>
      <c r="G20" s="19">
        <v>4211</v>
      </c>
      <c r="H20" s="19">
        <v>1085</v>
      </c>
      <c r="I20" s="19">
        <v>176</v>
      </c>
      <c r="J20" s="19">
        <v>214</v>
      </c>
      <c r="K20" s="19">
        <v>92</v>
      </c>
      <c r="L20" s="19">
        <v>98</v>
      </c>
      <c r="M20" s="19">
        <v>5</v>
      </c>
      <c r="N20" s="19">
        <v>55</v>
      </c>
      <c r="O20" s="19">
        <v>17</v>
      </c>
      <c r="P20" s="19">
        <v>699</v>
      </c>
      <c r="Q20" s="19">
        <v>871</v>
      </c>
      <c r="R20" s="19">
        <v>153</v>
      </c>
    </row>
    <row r="21" spans="2:18" ht="20.100000000000001" customHeight="1" thickBot="1" x14ac:dyDescent="0.25">
      <c r="B21" s="4" t="s">
        <v>32</v>
      </c>
      <c r="C21" s="19">
        <v>1073</v>
      </c>
      <c r="D21" s="19">
        <v>0</v>
      </c>
      <c r="E21" s="19">
        <v>0</v>
      </c>
      <c r="F21" s="19">
        <v>0</v>
      </c>
      <c r="G21" s="19">
        <v>289</v>
      </c>
      <c r="H21" s="19">
        <v>150</v>
      </c>
      <c r="I21" s="19">
        <v>60</v>
      </c>
      <c r="J21" s="19">
        <v>52</v>
      </c>
      <c r="K21" s="19">
        <v>18</v>
      </c>
      <c r="L21" s="19">
        <v>19</v>
      </c>
      <c r="M21" s="19">
        <v>11</v>
      </c>
      <c r="N21" s="19">
        <v>8</v>
      </c>
      <c r="O21" s="19">
        <v>16</v>
      </c>
      <c r="P21" s="19">
        <v>325</v>
      </c>
      <c r="Q21" s="19">
        <v>108</v>
      </c>
      <c r="R21" s="19">
        <v>17</v>
      </c>
    </row>
    <row r="22" spans="2:18" ht="20.100000000000001" customHeight="1" thickBot="1" x14ac:dyDescent="0.25">
      <c r="B22" s="4" t="s">
        <v>33</v>
      </c>
      <c r="C22" s="19">
        <v>2349</v>
      </c>
      <c r="D22" s="19">
        <v>2</v>
      </c>
      <c r="E22" s="19">
        <v>0</v>
      </c>
      <c r="F22" s="19">
        <v>0</v>
      </c>
      <c r="G22" s="19">
        <v>1229</v>
      </c>
      <c r="H22" s="19">
        <v>236</v>
      </c>
      <c r="I22" s="19">
        <v>39</v>
      </c>
      <c r="J22" s="19">
        <v>278</v>
      </c>
      <c r="K22" s="19">
        <v>32</v>
      </c>
      <c r="L22" s="19">
        <v>149</v>
      </c>
      <c r="M22" s="19">
        <v>16</v>
      </c>
      <c r="N22" s="19">
        <v>8</v>
      </c>
      <c r="O22" s="19">
        <v>12</v>
      </c>
      <c r="P22" s="19">
        <v>107</v>
      </c>
      <c r="Q22" s="19">
        <v>190</v>
      </c>
      <c r="R22" s="19">
        <v>51</v>
      </c>
    </row>
    <row r="23" spans="2:18" ht="20.100000000000001" customHeight="1" thickBot="1" x14ac:dyDescent="0.25">
      <c r="B23" s="4" t="s">
        <v>34</v>
      </c>
      <c r="C23" s="19">
        <v>8872</v>
      </c>
      <c r="D23" s="19">
        <v>2</v>
      </c>
      <c r="E23" s="19">
        <v>0</v>
      </c>
      <c r="F23" s="19">
        <v>1</v>
      </c>
      <c r="G23" s="19">
        <v>4630</v>
      </c>
      <c r="H23" s="19">
        <v>570</v>
      </c>
      <c r="I23" s="19">
        <v>211</v>
      </c>
      <c r="J23" s="19">
        <v>436</v>
      </c>
      <c r="K23" s="19">
        <v>74</v>
      </c>
      <c r="L23" s="19">
        <v>327</v>
      </c>
      <c r="M23" s="19">
        <v>44</v>
      </c>
      <c r="N23" s="19">
        <v>7</v>
      </c>
      <c r="O23" s="19">
        <v>37</v>
      </c>
      <c r="P23" s="19">
        <v>681</v>
      </c>
      <c r="Q23" s="19">
        <v>1355</v>
      </c>
      <c r="R23" s="19">
        <v>497</v>
      </c>
    </row>
    <row r="24" spans="2:18" ht="20.100000000000001" customHeight="1" thickBot="1" x14ac:dyDescent="0.25">
      <c r="B24" s="4" t="s">
        <v>35</v>
      </c>
      <c r="C24" s="19">
        <v>2844</v>
      </c>
      <c r="D24" s="19">
        <v>0</v>
      </c>
      <c r="E24" s="19">
        <v>0</v>
      </c>
      <c r="F24" s="19">
        <v>0</v>
      </c>
      <c r="G24" s="19">
        <v>1374</v>
      </c>
      <c r="H24" s="19">
        <v>418</v>
      </c>
      <c r="I24" s="19">
        <v>88</v>
      </c>
      <c r="J24" s="19">
        <v>170</v>
      </c>
      <c r="K24" s="19">
        <v>22</v>
      </c>
      <c r="L24" s="19">
        <v>17</v>
      </c>
      <c r="M24" s="19">
        <v>5</v>
      </c>
      <c r="N24" s="19">
        <v>56</v>
      </c>
      <c r="O24" s="19">
        <v>7</v>
      </c>
      <c r="P24" s="19">
        <v>425</v>
      </c>
      <c r="Q24" s="19">
        <v>238</v>
      </c>
      <c r="R24" s="19">
        <v>24</v>
      </c>
    </row>
    <row r="25" spans="2:18" ht="20.100000000000001" customHeight="1" thickBot="1" x14ac:dyDescent="0.25">
      <c r="B25" s="4" t="s">
        <v>36</v>
      </c>
      <c r="C25" s="19">
        <v>904</v>
      </c>
      <c r="D25" s="19">
        <v>0</v>
      </c>
      <c r="E25" s="19">
        <v>1</v>
      </c>
      <c r="F25" s="19">
        <v>0</v>
      </c>
      <c r="G25" s="19">
        <v>339</v>
      </c>
      <c r="H25" s="19">
        <v>263</v>
      </c>
      <c r="I25" s="19">
        <v>29</v>
      </c>
      <c r="J25" s="19">
        <v>24</v>
      </c>
      <c r="K25" s="19">
        <v>7</v>
      </c>
      <c r="L25" s="19">
        <v>8</v>
      </c>
      <c r="M25" s="19">
        <v>0</v>
      </c>
      <c r="N25" s="19">
        <v>5</v>
      </c>
      <c r="O25" s="19">
        <v>1</v>
      </c>
      <c r="P25" s="19">
        <v>80</v>
      </c>
      <c r="Q25" s="19">
        <v>108</v>
      </c>
      <c r="R25" s="19">
        <v>39</v>
      </c>
    </row>
    <row r="26" spans="2:18" ht="20.100000000000001" customHeight="1" thickBot="1" x14ac:dyDescent="0.25">
      <c r="B26" s="5" t="s">
        <v>37</v>
      </c>
      <c r="C26" s="19">
        <v>1975</v>
      </c>
      <c r="D26" s="19">
        <v>0</v>
      </c>
      <c r="E26" s="19">
        <v>0</v>
      </c>
      <c r="F26" s="19">
        <v>0</v>
      </c>
      <c r="G26" s="19">
        <v>936</v>
      </c>
      <c r="H26" s="19">
        <v>532</v>
      </c>
      <c r="I26" s="19">
        <v>73</v>
      </c>
      <c r="J26" s="19">
        <v>9</v>
      </c>
      <c r="K26" s="19">
        <v>10</v>
      </c>
      <c r="L26" s="19">
        <v>16</v>
      </c>
      <c r="M26" s="19">
        <v>2</v>
      </c>
      <c r="N26" s="19">
        <v>0</v>
      </c>
      <c r="O26" s="19">
        <v>0</v>
      </c>
      <c r="P26" s="19">
        <v>211</v>
      </c>
      <c r="Q26" s="19">
        <v>174</v>
      </c>
      <c r="R26" s="19">
        <v>12</v>
      </c>
    </row>
    <row r="27" spans="2:18" ht="20.100000000000001" customHeight="1" thickBot="1" x14ac:dyDescent="0.25">
      <c r="B27" s="6" t="s">
        <v>38</v>
      </c>
      <c r="C27" s="20">
        <v>289</v>
      </c>
      <c r="D27" s="20">
        <v>0</v>
      </c>
      <c r="E27" s="20">
        <v>0</v>
      </c>
      <c r="F27" s="20">
        <v>0</v>
      </c>
      <c r="G27" s="20">
        <v>207</v>
      </c>
      <c r="H27" s="20">
        <v>3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35</v>
      </c>
      <c r="Q27" s="20">
        <v>40</v>
      </c>
      <c r="R27" s="20">
        <v>4</v>
      </c>
    </row>
    <row r="28" spans="2:18" ht="20.100000000000001" customHeight="1" thickBot="1" x14ac:dyDescent="0.25">
      <c r="B28" s="7" t="s">
        <v>39</v>
      </c>
      <c r="C28" s="9">
        <f>SUM(C11:C27)</f>
        <v>57051</v>
      </c>
      <c r="D28" s="9">
        <f t="shared" ref="D28:R28" si="0">SUM(D11:D27)</f>
        <v>12</v>
      </c>
      <c r="E28" s="9">
        <f t="shared" si="0"/>
        <v>3</v>
      </c>
      <c r="F28" s="9">
        <f t="shared" si="0"/>
        <v>1</v>
      </c>
      <c r="G28" s="9">
        <f t="shared" si="0"/>
        <v>27342</v>
      </c>
      <c r="H28" s="9">
        <f t="shared" si="0"/>
        <v>8052</v>
      </c>
      <c r="I28" s="9">
        <f t="shared" si="0"/>
        <v>1931</v>
      </c>
      <c r="J28" s="9">
        <f t="shared" si="0"/>
        <v>3522</v>
      </c>
      <c r="K28" s="9">
        <f t="shared" si="0"/>
        <v>795</v>
      </c>
      <c r="L28" s="9">
        <f t="shared" si="0"/>
        <v>1096</v>
      </c>
      <c r="M28" s="9">
        <f t="shared" si="0"/>
        <v>237</v>
      </c>
      <c r="N28" s="9">
        <f t="shared" si="0"/>
        <v>471</v>
      </c>
      <c r="O28" s="9">
        <f t="shared" si="0"/>
        <v>380</v>
      </c>
      <c r="P28" s="9">
        <f t="shared" si="0"/>
        <v>4967</v>
      </c>
      <c r="Q28" s="9">
        <f t="shared" si="0"/>
        <v>6586</v>
      </c>
      <c r="R28" s="9">
        <f t="shared" si="0"/>
        <v>1656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6" t="s">
        <v>69</v>
      </c>
      <c r="D9" s="59"/>
      <c r="E9" s="59"/>
      <c r="F9" s="67"/>
      <c r="G9" s="66" t="s">
        <v>70</v>
      </c>
      <c r="H9" s="59"/>
      <c r="I9" s="59"/>
      <c r="J9" s="67"/>
      <c r="K9" s="66" t="s">
        <v>71</v>
      </c>
      <c r="L9" s="59"/>
      <c r="M9" s="59"/>
      <c r="N9" s="59"/>
      <c r="O9" s="59"/>
      <c r="P9" s="67"/>
      <c r="Q9" s="66" t="s">
        <v>72</v>
      </c>
      <c r="R9" s="59"/>
      <c r="S9" s="59"/>
      <c r="T9" s="59"/>
      <c r="U9" s="59"/>
      <c r="V9" s="6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606</v>
      </c>
      <c r="D11" s="18">
        <v>150</v>
      </c>
      <c r="E11" s="18">
        <v>288</v>
      </c>
      <c r="F11" s="18">
        <v>168</v>
      </c>
      <c r="G11" s="18">
        <v>187</v>
      </c>
      <c r="H11" s="18">
        <v>0</v>
      </c>
      <c r="I11" s="18">
        <v>189</v>
      </c>
      <c r="J11" s="18">
        <v>20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220</v>
      </c>
      <c r="R11" s="18">
        <v>240</v>
      </c>
      <c r="S11" s="18">
        <v>4</v>
      </c>
      <c r="T11" s="18">
        <v>23</v>
      </c>
      <c r="U11" s="18">
        <v>178</v>
      </c>
      <c r="V11" s="18">
        <v>572</v>
      </c>
    </row>
    <row r="12" spans="2:22" ht="20.100000000000001" customHeight="1" thickBot="1" x14ac:dyDescent="0.25">
      <c r="B12" s="4" t="s">
        <v>23</v>
      </c>
      <c r="C12" s="19">
        <v>78</v>
      </c>
      <c r="D12" s="19">
        <v>5</v>
      </c>
      <c r="E12" s="19">
        <v>53</v>
      </c>
      <c r="F12" s="19">
        <v>20</v>
      </c>
      <c r="G12" s="19">
        <v>40</v>
      </c>
      <c r="H12" s="19">
        <v>0</v>
      </c>
      <c r="I12" s="19">
        <v>41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32</v>
      </c>
      <c r="R12" s="19">
        <v>31</v>
      </c>
      <c r="S12" s="19">
        <v>0</v>
      </c>
      <c r="T12" s="19">
        <v>0</v>
      </c>
      <c r="U12" s="19">
        <v>32</v>
      </c>
      <c r="V12" s="19">
        <v>80</v>
      </c>
    </row>
    <row r="13" spans="2:22" ht="20.100000000000001" customHeight="1" thickBot="1" x14ac:dyDescent="0.25">
      <c r="B13" s="4" t="s">
        <v>24</v>
      </c>
      <c r="C13" s="19">
        <v>30</v>
      </c>
      <c r="D13" s="19">
        <v>8</v>
      </c>
      <c r="E13" s="19">
        <v>16</v>
      </c>
      <c r="F13" s="19">
        <v>6</v>
      </c>
      <c r="G13" s="19">
        <v>15</v>
      </c>
      <c r="H13" s="19">
        <v>0</v>
      </c>
      <c r="I13" s="19">
        <v>15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29</v>
      </c>
      <c r="R13" s="19">
        <v>29</v>
      </c>
      <c r="S13" s="19">
        <v>2</v>
      </c>
      <c r="T13" s="19">
        <v>2</v>
      </c>
      <c r="U13" s="19">
        <v>18</v>
      </c>
      <c r="V13" s="19">
        <v>42</v>
      </c>
    </row>
    <row r="14" spans="2:22" ht="20.100000000000001" customHeight="1" thickBot="1" x14ac:dyDescent="0.25">
      <c r="B14" s="4" t="s">
        <v>25</v>
      </c>
      <c r="C14" s="19">
        <v>53</v>
      </c>
      <c r="D14" s="19">
        <v>18</v>
      </c>
      <c r="E14" s="19">
        <v>21</v>
      </c>
      <c r="F14" s="19">
        <v>14</v>
      </c>
      <c r="G14" s="19">
        <v>19</v>
      </c>
      <c r="H14" s="19">
        <v>0</v>
      </c>
      <c r="I14" s="19">
        <v>23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37</v>
      </c>
      <c r="R14" s="19">
        <v>39</v>
      </c>
      <c r="S14" s="19">
        <v>0</v>
      </c>
      <c r="T14" s="19">
        <v>8</v>
      </c>
      <c r="U14" s="19">
        <v>33</v>
      </c>
      <c r="V14" s="19">
        <v>114</v>
      </c>
    </row>
    <row r="15" spans="2:22" ht="20.100000000000001" customHeight="1" thickBot="1" x14ac:dyDescent="0.25">
      <c r="B15" s="4" t="s">
        <v>26</v>
      </c>
      <c r="C15" s="19">
        <v>236</v>
      </c>
      <c r="D15" s="19">
        <v>23</v>
      </c>
      <c r="E15" s="19">
        <v>179</v>
      </c>
      <c r="F15" s="19">
        <v>34</v>
      </c>
      <c r="G15" s="19">
        <v>182</v>
      </c>
      <c r="H15" s="19">
        <v>0</v>
      </c>
      <c r="I15" s="19">
        <v>170</v>
      </c>
      <c r="J15" s="19">
        <v>26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168</v>
      </c>
      <c r="R15" s="19">
        <v>173</v>
      </c>
      <c r="S15" s="19">
        <v>10</v>
      </c>
      <c r="T15" s="19">
        <v>14</v>
      </c>
      <c r="U15" s="19">
        <v>181</v>
      </c>
      <c r="V15" s="19">
        <v>342</v>
      </c>
    </row>
    <row r="16" spans="2:22" ht="20.100000000000001" customHeight="1" thickBot="1" x14ac:dyDescent="0.25">
      <c r="B16" s="4" t="s">
        <v>27</v>
      </c>
      <c r="C16" s="19">
        <v>47</v>
      </c>
      <c r="D16" s="19">
        <v>33</v>
      </c>
      <c r="E16" s="19">
        <v>10</v>
      </c>
      <c r="F16" s="19">
        <v>4</v>
      </c>
      <c r="G16" s="19">
        <v>11</v>
      </c>
      <c r="H16" s="19">
        <v>0</v>
      </c>
      <c r="I16" s="19">
        <v>11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9</v>
      </c>
      <c r="R16" s="19">
        <v>9</v>
      </c>
      <c r="S16" s="19">
        <v>0</v>
      </c>
      <c r="T16" s="19">
        <v>0</v>
      </c>
      <c r="U16" s="19">
        <v>6</v>
      </c>
      <c r="V16" s="19">
        <v>24</v>
      </c>
    </row>
    <row r="17" spans="2:22" ht="20.100000000000001" customHeight="1" thickBot="1" x14ac:dyDescent="0.25">
      <c r="B17" s="4" t="s">
        <v>28</v>
      </c>
      <c r="C17" s="19">
        <v>154</v>
      </c>
      <c r="D17" s="19">
        <v>16</v>
      </c>
      <c r="E17" s="19">
        <v>11</v>
      </c>
      <c r="F17" s="19">
        <v>127</v>
      </c>
      <c r="G17" s="19">
        <v>26</v>
      </c>
      <c r="H17" s="19">
        <v>0</v>
      </c>
      <c r="I17" s="19">
        <v>17</v>
      </c>
      <c r="J17" s="19">
        <v>10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21</v>
      </c>
      <c r="R17" s="19">
        <v>21</v>
      </c>
      <c r="S17" s="19">
        <v>0</v>
      </c>
      <c r="T17" s="19">
        <v>1</v>
      </c>
      <c r="U17" s="19">
        <v>24</v>
      </c>
      <c r="V17" s="19">
        <v>57</v>
      </c>
    </row>
    <row r="18" spans="2:22" ht="20.100000000000001" customHeight="1" thickBot="1" x14ac:dyDescent="0.25">
      <c r="B18" s="4" t="s">
        <v>29</v>
      </c>
      <c r="C18" s="19">
        <v>81</v>
      </c>
      <c r="D18" s="19">
        <v>15</v>
      </c>
      <c r="E18" s="19">
        <v>54</v>
      </c>
      <c r="F18" s="19">
        <v>12</v>
      </c>
      <c r="G18" s="19">
        <v>21</v>
      </c>
      <c r="H18" s="19">
        <v>0</v>
      </c>
      <c r="I18" s="19">
        <v>21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3</v>
      </c>
      <c r="R18" s="19">
        <v>3</v>
      </c>
      <c r="S18" s="19">
        <v>0</v>
      </c>
      <c r="T18" s="19">
        <v>0</v>
      </c>
      <c r="U18" s="19">
        <v>6</v>
      </c>
      <c r="V18" s="19">
        <v>113</v>
      </c>
    </row>
    <row r="19" spans="2:22" ht="20.100000000000001" customHeight="1" thickBot="1" x14ac:dyDescent="0.25">
      <c r="B19" s="4" t="s">
        <v>30</v>
      </c>
      <c r="C19" s="19">
        <v>236</v>
      </c>
      <c r="D19" s="19">
        <v>119</v>
      </c>
      <c r="E19" s="19">
        <v>59</v>
      </c>
      <c r="F19" s="19">
        <v>58</v>
      </c>
      <c r="G19" s="19">
        <v>48</v>
      </c>
      <c r="H19" s="19">
        <v>0</v>
      </c>
      <c r="I19" s="19">
        <v>53</v>
      </c>
      <c r="J19" s="19">
        <v>28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37</v>
      </c>
      <c r="R19" s="19">
        <v>48</v>
      </c>
      <c r="S19" s="19">
        <v>1</v>
      </c>
      <c r="T19" s="19">
        <v>0</v>
      </c>
      <c r="U19" s="19">
        <v>38</v>
      </c>
      <c r="V19" s="19">
        <v>186</v>
      </c>
    </row>
    <row r="20" spans="2:22" ht="20.100000000000001" customHeight="1" thickBot="1" x14ac:dyDescent="0.25">
      <c r="B20" s="4" t="s">
        <v>31</v>
      </c>
      <c r="C20" s="19">
        <v>276</v>
      </c>
      <c r="D20" s="19">
        <v>136</v>
      </c>
      <c r="E20" s="19">
        <v>131</v>
      </c>
      <c r="F20" s="19">
        <v>9</v>
      </c>
      <c r="G20" s="19">
        <v>69</v>
      </c>
      <c r="H20" s="19">
        <v>0</v>
      </c>
      <c r="I20" s="19">
        <v>68</v>
      </c>
      <c r="J20" s="19">
        <v>13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183</v>
      </c>
      <c r="R20" s="19">
        <v>183</v>
      </c>
      <c r="S20" s="19">
        <v>9</v>
      </c>
      <c r="T20" s="19">
        <v>15</v>
      </c>
      <c r="U20" s="19">
        <v>128</v>
      </c>
      <c r="V20" s="19">
        <v>290</v>
      </c>
    </row>
    <row r="21" spans="2:22" ht="20.100000000000001" customHeight="1" thickBot="1" x14ac:dyDescent="0.25">
      <c r="B21" s="4" t="s">
        <v>32</v>
      </c>
      <c r="C21" s="19">
        <v>21</v>
      </c>
      <c r="D21" s="19">
        <v>12</v>
      </c>
      <c r="E21" s="19">
        <v>4</v>
      </c>
      <c r="F21" s="19">
        <v>5</v>
      </c>
      <c r="G21" s="19">
        <v>11</v>
      </c>
      <c r="H21" s="19">
        <v>0</v>
      </c>
      <c r="I21" s="19">
        <v>10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16</v>
      </c>
      <c r="R21" s="19">
        <v>16</v>
      </c>
      <c r="S21" s="19">
        <v>0</v>
      </c>
      <c r="T21" s="19">
        <v>1</v>
      </c>
      <c r="U21" s="19">
        <v>16</v>
      </c>
      <c r="V21" s="19">
        <v>38</v>
      </c>
    </row>
    <row r="22" spans="2:22" ht="20.100000000000001" customHeight="1" thickBot="1" x14ac:dyDescent="0.25">
      <c r="B22" s="4" t="s">
        <v>33</v>
      </c>
      <c r="C22" s="19">
        <v>132</v>
      </c>
      <c r="D22" s="19">
        <v>53</v>
      </c>
      <c r="E22" s="19">
        <v>60</v>
      </c>
      <c r="F22" s="19">
        <v>19</v>
      </c>
      <c r="G22" s="19">
        <v>30</v>
      </c>
      <c r="H22" s="19">
        <v>0</v>
      </c>
      <c r="I22" s="19">
        <v>30</v>
      </c>
      <c r="J22" s="19">
        <v>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22</v>
      </c>
      <c r="R22" s="19">
        <v>17</v>
      </c>
      <c r="S22" s="19">
        <v>0</v>
      </c>
      <c r="T22" s="19">
        <v>10</v>
      </c>
      <c r="U22" s="19">
        <v>33</v>
      </c>
      <c r="V22" s="19">
        <v>94</v>
      </c>
    </row>
    <row r="23" spans="2:22" ht="20.100000000000001" customHeight="1" thickBot="1" x14ac:dyDescent="0.25">
      <c r="B23" s="4" t="s">
        <v>34</v>
      </c>
      <c r="C23" s="19">
        <v>147</v>
      </c>
      <c r="D23" s="19">
        <v>40</v>
      </c>
      <c r="E23" s="19">
        <v>77</v>
      </c>
      <c r="F23" s="19">
        <v>30</v>
      </c>
      <c r="G23" s="19">
        <v>26</v>
      </c>
      <c r="H23" s="19">
        <v>0</v>
      </c>
      <c r="I23" s="19">
        <v>32</v>
      </c>
      <c r="J23" s="19">
        <v>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55</v>
      </c>
      <c r="R23" s="19">
        <v>63</v>
      </c>
      <c r="S23" s="19">
        <v>1</v>
      </c>
      <c r="T23" s="19">
        <v>2</v>
      </c>
      <c r="U23" s="19">
        <v>30</v>
      </c>
      <c r="V23" s="19">
        <v>143</v>
      </c>
    </row>
    <row r="24" spans="2:22" ht="20.100000000000001" customHeight="1" thickBot="1" x14ac:dyDescent="0.25">
      <c r="B24" s="4" t="s">
        <v>35</v>
      </c>
      <c r="C24" s="19">
        <v>102</v>
      </c>
      <c r="D24" s="19">
        <v>52</v>
      </c>
      <c r="E24" s="19">
        <v>23</v>
      </c>
      <c r="F24" s="19">
        <v>27</v>
      </c>
      <c r="G24" s="19">
        <v>60</v>
      </c>
      <c r="H24" s="19">
        <v>0</v>
      </c>
      <c r="I24" s="19">
        <v>62</v>
      </c>
      <c r="J24" s="19">
        <v>10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54</v>
      </c>
      <c r="R24" s="19">
        <v>55</v>
      </c>
      <c r="S24" s="19">
        <v>1</v>
      </c>
      <c r="T24" s="19">
        <v>1</v>
      </c>
      <c r="U24" s="19">
        <v>50</v>
      </c>
      <c r="V24" s="19">
        <v>142</v>
      </c>
    </row>
    <row r="25" spans="2:22" ht="20.100000000000001" customHeight="1" thickBot="1" x14ac:dyDescent="0.25">
      <c r="B25" s="4" t="s">
        <v>36</v>
      </c>
      <c r="C25" s="19">
        <v>9</v>
      </c>
      <c r="D25" s="19">
        <v>1</v>
      </c>
      <c r="E25" s="19">
        <v>7</v>
      </c>
      <c r="F25" s="19">
        <v>1</v>
      </c>
      <c r="G25" s="19">
        <v>0</v>
      </c>
      <c r="H25" s="19">
        <v>0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5</v>
      </c>
      <c r="R25" s="19">
        <v>5</v>
      </c>
      <c r="S25" s="19">
        <v>0</v>
      </c>
      <c r="T25" s="19">
        <v>0</v>
      </c>
      <c r="U25" s="19">
        <v>7</v>
      </c>
      <c r="V25" s="19">
        <v>24</v>
      </c>
    </row>
    <row r="26" spans="2:22" ht="20.100000000000001" customHeight="1" thickBot="1" x14ac:dyDescent="0.25">
      <c r="B26" s="5" t="s">
        <v>37</v>
      </c>
      <c r="C26" s="19">
        <v>97</v>
      </c>
      <c r="D26" s="19">
        <v>57</v>
      </c>
      <c r="E26" s="19">
        <v>27</v>
      </c>
      <c r="F26" s="19">
        <v>13</v>
      </c>
      <c r="G26" s="19">
        <v>41</v>
      </c>
      <c r="H26" s="19">
        <v>0</v>
      </c>
      <c r="I26" s="19">
        <v>42</v>
      </c>
      <c r="J26" s="19">
        <v>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48</v>
      </c>
      <c r="R26" s="19">
        <v>52</v>
      </c>
      <c r="S26" s="19">
        <v>0</v>
      </c>
      <c r="T26" s="19">
        <v>3</v>
      </c>
      <c r="U26" s="19">
        <v>23</v>
      </c>
      <c r="V26" s="19">
        <v>90</v>
      </c>
    </row>
    <row r="27" spans="2:22" ht="20.100000000000001" customHeight="1" thickBot="1" x14ac:dyDescent="0.25">
      <c r="B27" s="6" t="s">
        <v>38</v>
      </c>
      <c r="C27" s="20">
        <v>4</v>
      </c>
      <c r="D27" s="20">
        <v>1</v>
      </c>
      <c r="E27" s="20">
        <v>1</v>
      </c>
      <c r="F27" s="20">
        <v>2</v>
      </c>
      <c r="G27" s="20">
        <v>3</v>
      </c>
      <c r="H27" s="20">
        <v>0</v>
      </c>
      <c r="I27" s="20">
        <v>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10</v>
      </c>
      <c r="R27" s="20">
        <v>10</v>
      </c>
      <c r="S27" s="20">
        <v>0</v>
      </c>
      <c r="T27" s="20">
        <v>0</v>
      </c>
      <c r="U27" s="20">
        <v>3</v>
      </c>
      <c r="V27" s="20">
        <v>13</v>
      </c>
    </row>
    <row r="28" spans="2:22" ht="20.100000000000001" customHeight="1" thickBot="1" x14ac:dyDescent="0.25">
      <c r="B28" s="7" t="s">
        <v>39</v>
      </c>
      <c r="C28" s="9">
        <f>SUM(C11:C27)</f>
        <v>2309</v>
      </c>
      <c r="D28" s="9">
        <f t="shared" ref="D28:V28" si="0">SUM(D11:D27)</f>
        <v>739</v>
      </c>
      <c r="E28" s="9">
        <f t="shared" si="0"/>
        <v>1021</v>
      </c>
      <c r="F28" s="9">
        <f t="shared" si="0"/>
        <v>549</v>
      </c>
      <c r="G28" s="9">
        <f t="shared" si="0"/>
        <v>789</v>
      </c>
      <c r="H28" s="9">
        <f t="shared" si="0"/>
        <v>0</v>
      </c>
      <c r="I28" s="9">
        <f t="shared" si="0"/>
        <v>787</v>
      </c>
      <c r="J28" s="9">
        <f t="shared" si="0"/>
        <v>133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949</v>
      </c>
      <c r="R28" s="9">
        <f t="shared" si="0"/>
        <v>994</v>
      </c>
      <c r="S28" s="9">
        <f t="shared" si="0"/>
        <v>28</v>
      </c>
      <c r="T28" s="9">
        <f t="shared" si="0"/>
        <v>80</v>
      </c>
      <c r="U28" s="9">
        <f t="shared" si="0"/>
        <v>806</v>
      </c>
      <c r="V28" s="9">
        <f t="shared" si="0"/>
        <v>2364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6" t="s">
        <v>80</v>
      </c>
      <c r="D9" s="59"/>
      <c r="E9" s="59"/>
      <c r="F9" s="67"/>
      <c r="G9" s="66" t="s">
        <v>81</v>
      </c>
      <c r="H9" s="59"/>
      <c r="I9" s="59"/>
      <c r="J9" s="67"/>
      <c r="K9" s="66" t="s">
        <v>82</v>
      </c>
      <c r="L9" s="59"/>
      <c r="M9" s="59"/>
      <c r="N9" s="67"/>
      <c r="O9" s="66" t="s">
        <v>83</v>
      </c>
      <c r="P9" s="59"/>
      <c r="Q9" s="59"/>
      <c r="R9" s="67"/>
      <c r="S9" s="66" t="s">
        <v>84</v>
      </c>
      <c r="T9" s="59"/>
      <c r="U9" s="59"/>
      <c r="V9" s="67"/>
      <c r="W9" s="66" t="s">
        <v>85</v>
      </c>
      <c r="X9" s="59"/>
      <c r="Y9" s="59"/>
      <c r="Z9" s="67"/>
      <c r="AA9" s="66" t="s">
        <v>86</v>
      </c>
      <c r="AB9" s="59"/>
      <c r="AC9" s="59"/>
      <c r="AD9" s="67"/>
      <c r="AE9" s="66" t="s">
        <v>87</v>
      </c>
      <c r="AF9" s="59"/>
      <c r="AG9" s="59"/>
      <c r="AH9" s="67"/>
      <c r="AI9" s="66" t="s">
        <v>88</v>
      </c>
      <c r="AJ9" s="59"/>
      <c r="AK9" s="59"/>
      <c r="AL9" s="67"/>
      <c r="AM9" s="66" t="s">
        <v>89</v>
      </c>
      <c r="AN9" s="59"/>
      <c r="AO9" s="59"/>
      <c r="AP9" s="67"/>
      <c r="AQ9" s="66" t="s">
        <v>90</v>
      </c>
      <c r="AR9" s="59"/>
      <c r="AS9" s="59"/>
      <c r="AT9" s="67"/>
      <c r="AU9" s="66" t="s">
        <v>255</v>
      </c>
      <c r="AV9" s="59"/>
      <c r="AW9" s="59"/>
      <c r="AX9" s="67"/>
      <c r="AY9" s="66" t="s">
        <v>91</v>
      </c>
      <c r="AZ9" s="59"/>
      <c r="BA9" s="59"/>
      <c r="BB9" s="67"/>
      <c r="BC9" s="66" t="s">
        <v>243</v>
      </c>
      <c r="BD9" s="59"/>
      <c r="BE9" s="59"/>
      <c r="BF9" s="67"/>
      <c r="BG9" s="66" t="s">
        <v>92</v>
      </c>
      <c r="BH9" s="59"/>
      <c r="BI9" s="59"/>
      <c r="BJ9" s="67"/>
      <c r="BK9" s="66" t="s">
        <v>93</v>
      </c>
      <c r="BL9" s="59"/>
      <c r="BM9" s="59"/>
      <c r="BN9" s="67"/>
      <c r="BO9" s="66" t="s">
        <v>94</v>
      </c>
      <c r="BP9" s="59"/>
      <c r="BQ9" s="59"/>
      <c r="BR9" s="67"/>
      <c r="BS9" s="66" t="s">
        <v>95</v>
      </c>
      <c r="BT9" s="59"/>
      <c r="BU9" s="59"/>
      <c r="BV9" s="67"/>
      <c r="BW9" s="66" t="s">
        <v>96</v>
      </c>
      <c r="BX9" s="59"/>
      <c r="BY9" s="59"/>
      <c r="BZ9" s="67"/>
      <c r="CA9" s="66" t="s">
        <v>97</v>
      </c>
      <c r="CB9" s="59"/>
      <c r="CC9" s="59"/>
      <c r="CD9" s="67"/>
      <c r="CE9" s="66" t="s">
        <v>244</v>
      </c>
      <c r="CF9" s="59"/>
      <c r="CG9" s="59"/>
      <c r="CH9" s="59"/>
      <c r="CI9" s="66" t="s">
        <v>245</v>
      </c>
      <c r="CJ9" s="59"/>
      <c r="CK9" s="59"/>
      <c r="CL9" s="59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1189</v>
      </c>
      <c r="D11" s="18">
        <v>15</v>
      </c>
      <c r="E11" s="18">
        <v>1102</v>
      </c>
      <c r="F11" s="18">
        <v>3542</v>
      </c>
      <c r="G11" s="18">
        <v>6</v>
      </c>
      <c r="H11" s="18">
        <v>0</v>
      </c>
      <c r="I11" s="18">
        <v>10</v>
      </c>
      <c r="J11" s="18">
        <v>20</v>
      </c>
      <c r="K11" s="18">
        <v>1</v>
      </c>
      <c r="L11" s="18">
        <v>0</v>
      </c>
      <c r="M11" s="18">
        <v>7</v>
      </c>
      <c r="N11" s="18">
        <v>16</v>
      </c>
      <c r="O11" s="18">
        <v>0</v>
      </c>
      <c r="P11" s="18">
        <v>0</v>
      </c>
      <c r="Q11" s="18">
        <v>1</v>
      </c>
      <c r="R11" s="18">
        <v>0</v>
      </c>
      <c r="S11" s="18">
        <v>24</v>
      </c>
      <c r="T11" s="18">
        <v>4</v>
      </c>
      <c r="U11" s="18">
        <v>35</v>
      </c>
      <c r="V11" s="18">
        <v>25</v>
      </c>
      <c r="W11" s="18">
        <v>406</v>
      </c>
      <c r="X11" s="18">
        <v>0</v>
      </c>
      <c r="Y11" s="18">
        <v>327</v>
      </c>
      <c r="Z11" s="18">
        <v>1147</v>
      </c>
      <c r="AA11" s="18">
        <v>0</v>
      </c>
      <c r="AB11" s="18">
        <v>2</v>
      </c>
      <c r="AC11" s="18">
        <v>1</v>
      </c>
      <c r="AD11" s="18">
        <v>2</v>
      </c>
      <c r="AE11" s="18">
        <v>10</v>
      </c>
      <c r="AF11" s="18">
        <v>0</v>
      </c>
      <c r="AG11" s="18">
        <v>9</v>
      </c>
      <c r="AH11" s="18">
        <v>33</v>
      </c>
      <c r="AI11" s="18">
        <v>0</v>
      </c>
      <c r="AJ11" s="18">
        <v>0</v>
      </c>
      <c r="AK11" s="18">
        <v>0</v>
      </c>
      <c r="AL11" s="18">
        <v>0</v>
      </c>
      <c r="AM11" s="18">
        <v>18</v>
      </c>
      <c r="AN11" s="18">
        <v>2</v>
      </c>
      <c r="AO11" s="18">
        <v>8</v>
      </c>
      <c r="AP11" s="18">
        <v>26</v>
      </c>
      <c r="AQ11" s="18">
        <v>211</v>
      </c>
      <c r="AR11" s="18">
        <v>0</v>
      </c>
      <c r="AS11" s="18">
        <v>208</v>
      </c>
      <c r="AT11" s="18">
        <v>616</v>
      </c>
      <c r="AU11" s="18">
        <v>1</v>
      </c>
      <c r="AV11" s="18">
        <v>0</v>
      </c>
      <c r="AW11" s="18">
        <v>3</v>
      </c>
      <c r="AX11" s="18">
        <v>6</v>
      </c>
      <c r="AY11" s="18">
        <v>42</v>
      </c>
      <c r="AZ11" s="18">
        <v>0</v>
      </c>
      <c r="BA11" s="18">
        <v>37</v>
      </c>
      <c r="BB11" s="18">
        <v>72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4</v>
      </c>
      <c r="BL11" s="18">
        <v>0</v>
      </c>
      <c r="BM11" s="18">
        <v>3</v>
      </c>
      <c r="BN11" s="18">
        <v>5</v>
      </c>
      <c r="BO11" s="18">
        <v>0</v>
      </c>
      <c r="BP11" s="18">
        <v>0</v>
      </c>
      <c r="BQ11" s="18">
        <v>0</v>
      </c>
      <c r="BR11" s="18">
        <v>0</v>
      </c>
      <c r="BS11" s="18">
        <v>42</v>
      </c>
      <c r="BT11" s="18">
        <v>0</v>
      </c>
      <c r="BU11" s="18">
        <v>49</v>
      </c>
      <c r="BV11" s="18">
        <v>196</v>
      </c>
      <c r="BW11" s="18">
        <v>18</v>
      </c>
      <c r="BX11" s="18">
        <v>7</v>
      </c>
      <c r="BY11" s="18">
        <v>29</v>
      </c>
      <c r="BZ11" s="18">
        <v>46</v>
      </c>
      <c r="CA11" s="18">
        <v>406</v>
      </c>
      <c r="CB11" s="18">
        <v>0</v>
      </c>
      <c r="CC11" s="18">
        <v>375</v>
      </c>
      <c r="CD11" s="18">
        <v>1332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131</v>
      </c>
      <c r="D12" s="19">
        <v>5</v>
      </c>
      <c r="E12" s="19">
        <v>168</v>
      </c>
      <c r="F12" s="19">
        <v>272</v>
      </c>
      <c r="G12" s="19">
        <v>0</v>
      </c>
      <c r="H12" s="19">
        <v>0</v>
      </c>
      <c r="I12" s="19">
        <v>0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3</v>
      </c>
      <c r="U12" s="19">
        <v>8</v>
      </c>
      <c r="V12" s="19">
        <v>0</v>
      </c>
      <c r="W12" s="19">
        <v>40</v>
      </c>
      <c r="X12" s="19">
        <v>2</v>
      </c>
      <c r="Y12" s="19">
        <v>48</v>
      </c>
      <c r="Z12" s="19">
        <v>96</v>
      </c>
      <c r="AA12" s="19">
        <v>0</v>
      </c>
      <c r="AB12" s="19">
        <v>0</v>
      </c>
      <c r="AC12" s="19">
        <v>0</v>
      </c>
      <c r="AD12" s="19">
        <v>1</v>
      </c>
      <c r="AE12" s="19">
        <v>1</v>
      </c>
      <c r="AF12" s="19">
        <v>0</v>
      </c>
      <c r="AG12" s="19">
        <v>1</v>
      </c>
      <c r="AH12" s="19">
        <v>1</v>
      </c>
      <c r="AI12" s="19">
        <v>0</v>
      </c>
      <c r="AJ12" s="19">
        <v>0</v>
      </c>
      <c r="AK12" s="19">
        <v>0</v>
      </c>
      <c r="AL12" s="19">
        <v>0</v>
      </c>
      <c r="AM12" s="19">
        <v>2</v>
      </c>
      <c r="AN12" s="19">
        <v>0</v>
      </c>
      <c r="AO12" s="19">
        <v>3</v>
      </c>
      <c r="AP12" s="19">
        <v>0</v>
      </c>
      <c r="AQ12" s="19">
        <v>24</v>
      </c>
      <c r="AR12" s="19">
        <v>0</v>
      </c>
      <c r="AS12" s="19">
        <v>24</v>
      </c>
      <c r="AT12" s="19">
        <v>50</v>
      </c>
      <c r="AU12" s="19">
        <v>0</v>
      </c>
      <c r="AV12" s="19">
        <v>0</v>
      </c>
      <c r="AW12" s="19">
        <v>0</v>
      </c>
      <c r="AX12" s="19">
        <v>0</v>
      </c>
      <c r="AY12" s="19">
        <v>2</v>
      </c>
      <c r="AZ12" s="19">
        <v>0</v>
      </c>
      <c r="BA12" s="19">
        <v>11</v>
      </c>
      <c r="BB12" s="19">
        <v>9</v>
      </c>
      <c r="BC12" s="19">
        <v>0</v>
      </c>
      <c r="BD12" s="19">
        <v>0</v>
      </c>
      <c r="BE12" s="19">
        <v>1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1</v>
      </c>
      <c r="BL12" s="19">
        <v>0</v>
      </c>
      <c r="BM12" s="19">
        <v>0</v>
      </c>
      <c r="BN12" s="19">
        <v>2</v>
      </c>
      <c r="BO12" s="19">
        <v>0</v>
      </c>
      <c r="BP12" s="19">
        <v>0</v>
      </c>
      <c r="BQ12" s="19">
        <v>0</v>
      </c>
      <c r="BR12" s="19">
        <v>0</v>
      </c>
      <c r="BS12" s="19">
        <v>4</v>
      </c>
      <c r="BT12" s="19">
        <v>0</v>
      </c>
      <c r="BU12" s="19">
        <v>6</v>
      </c>
      <c r="BV12" s="19">
        <v>5</v>
      </c>
      <c r="BW12" s="19">
        <v>2</v>
      </c>
      <c r="BX12" s="19">
        <v>0</v>
      </c>
      <c r="BY12" s="19">
        <v>0</v>
      </c>
      <c r="BZ12" s="19">
        <v>3</v>
      </c>
      <c r="CA12" s="19">
        <v>55</v>
      </c>
      <c r="CB12" s="19">
        <v>0</v>
      </c>
      <c r="CC12" s="19">
        <v>66</v>
      </c>
      <c r="CD12" s="19">
        <v>103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115</v>
      </c>
      <c r="D13" s="19">
        <v>2</v>
      </c>
      <c r="E13" s="19">
        <v>93</v>
      </c>
      <c r="F13" s="19">
        <v>311</v>
      </c>
      <c r="G13" s="19">
        <v>1</v>
      </c>
      <c r="H13" s="19">
        <v>0</v>
      </c>
      <c r="I13" s="19">
        <v>1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11</v>
      </c>
      <c r="T13" s="19">
        <v>2</v>
      </c>
      <c r="U13" s="19">
        <v>13</v>
      </c>
      <c r="V13" s="19">
        <v>7</v>
      </c>
      <c r="W13" s="19">
        <v>39</v>
      </c>
      <c r="X13" s="19">
        <v>0</v>
      </c>
      <c r="Y13" s="19">
        <v>33</v>
      </c>
      <c r="Z13" s="19">
        <v>111</v>
      </c>
      <c r="AA13" s="19">
        <v>1</v>
      </c>
      <c r="AB13" s="19">
        <v>0</v>
      </c>
      <c r="AC13" s="19">
        <v>0</v>
      </c>
      <c r="AD13" s="19">
        <v>1</v>
      </c>
      <c r="AE13" s="19">
        <v>2</v>
      </c>
      <c r="AF13" s="19">
        <v>0</v>
      </c>
      <c r="AG13" s="19">
        <v>1</v>
      </c>
      <c r="AH13" s="19">
        <v>5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4</v>
      </c>
      <c r="AQ13" s="19">
        <v>22</v>
      </c>
      <c r="AR13" s="19">
        <v>0</v>
      </c>
      <c r="AS13" s="19">
        <v>18</v>
      </c>
      <c r="AT13" s="19">
        <v>73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2</v>
      </c>
      <c r="BB13" s="19">
        <v>2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1</v>
      </c>
      <c r="BT13" s="19">
        <v>0</v>
      </c>
      <c r="BU13" s="19">
        <v>1</v>
      </c>
      <c r="BV13" s="19">
        <v>17</v>
      </c>
      <c r="BW13" s="19">
        <v>3</v>
      </c>
      <c r="BX13" s="19">
        <v>0</v>
      </c>
      <c r="BY13" s="19">
        <v>3</v>
      </c>
      <c r="BZ13" s="19">
        <v>4</v>
      </c>
      <c r="CA13" s="19">
        <v>35</v>
      </c>
      <c r="CB13" s="19">
        <v>0</v>
      </c>
      <c r="CC13" s="19">
        <v>21</v>
      </c>
      <c r="CD13" s="19">
        <v>86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175</v>
      </c>
      <c r="D14" s="19">
        <v>5</v>
      </c>
      <c r="E14" s="19">
        <v>126</v>
      </c>
      <c r="F14" s="19">
        <v>538</v>
      </c>
      <c r="G14" s="19">
        <v>1</v>
      </c>
      <c r="H14" s="19">
        <v>0</v>
      </c>
      <c r="I14" s="19">
        <v>0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13</v>
      </c>
      <c r="T14" s="19">
        <v>1</v>
      </c>
      <c r="U14" s="19">
        <v>12</v>
      </c>
      <c r="V14" s="19">
        <v>14</v>
      </c>
      <c r="W14" s="19">
        <v>55</v>
      </c>
      <c r="X14" s="19">
        <v>0</v>
      </c>
      <c r="Y14" s="19">
        <v>40</v>
      </c>
      <c r="Z14" s="19">
        <v>238</v>
      </c>
      <c r="AA14" s="19">
        <v>0</v>
      </c>
      <c r="AB14" s="19">
        <v>0</v>
      </c>
      <c r="AC14" s="19">
        <v>0</v>
      </c>
      <c r="AD14" s="19">
        <v>1</v>
      </c>
      <c r="AE14" s="19">
        <v>0</v>
      </c>
      <c r="AF14" s="19">
        <v>0</v>
      </c>
      <c r="AG14" s="19">
        <v>3</v>
      </c>
      <c r="AH14" s="19">
        <v>5</v>
      </c>
      <c r="AI14" s="19">
        <v>0</v>
      </c>
      <c r="AJ14" s="19">
        <v>0</v>
      </c>
      <c r="AK14" s="19">
        <v>0</v>
      </c>
      <c r="AL14" s="19">
        <v>0</v>
      </c>
      <c r="AM14" s="19">
        <v>17</v>
      </c>
      <c r="AN14" s="19">
        <v>1</v>
      </c>
      <c r="AO14" s="19">
        <v>11</v>
      </c>
      <c r="AP14" s="19">
        <v>9</v>
      </c>
      <c r="AQ14" s="19">
        <v>43</v>
      </c>
      <c r="AR14" s="19">
        <v>0</v>
      </c>
      <c r="AS14" s="19">
        <v>33</v>
      </c>
      <c r="AT14" s="19">
        <v>100</v>
      </c>
      <c r="AU14" s="19">
        <v>1</v>
      </c>
      <c r="AV14" s="19">
        <v>0</v>
      </c>
      <c r="AW14" s="19">
        <v>1</v>
      </c>
      <c r="AX14" s="19">
        <v>1</v>
      </c>
      <c r="AY14" s="19">
        <v>1</v>
      </c>
      <c r="AZ14" s="19">
        <v>0</v>
      </c>
      <c r="BA14" s="19">
        <v>2</v>
      </c>
      <c r="BB14" s="19">
        <v>2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2</v>
      </c>
      <c r="BT14" s="19">
        <v>0</v>
      </c>
      <c r="BU14" s="19">
        <v>1</v>
      </c>
      <c r="BV14" s="19">
        <v>4</v>
      </c>
      <c r="BW14" s="19">
        <v>1</v>
      </c>
      <c r="BX14" s="19">
        <v>3</v>
      </c>
      <c r="BY14" s="19">
        <v>5</v>
      </c>
      <c r="BZ14" s="19">
        <v>10</v>
      </c>
      <c r="CA14" s="19">
        <v>41</v>
      </c>
      <c r="CB14" s="19">
        <v>0</v>
      </c>
      <c r="CC14" s="19">
        <v>18</v>
      </c>
      <c r="CD14" s="19">
        <v>152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345</v>
      </c>
      <c r="D15" s="19">
        <v>11</v>
      </c>
      <c r="E15" s="19">
        <v>338</v>
      </c>
      <c r="F15" s="19">
        <v>1045</v>
      </c>
      <c r="G15" s="19">
        <v>0</v>
      </c>
      <c r="H15" s="19">
        <v>0</v>
      </c>
      <c r="I15" s="19">
        <v>2</v>
      </c>
      <c r="J15" s="19">
        <v>9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5</v>
      </c>
      <c r="T15" s="19">
        <v>4</v>
      </c>
      <c r="U15" s="19">
        <v>15</v>
      </c>
      <c r="V15" s="19">
        <v>12</v>
      </c>
      <c r="W15" s="19">
        <v>101</v>
      </c>
      <c r="X15" s="19">
        <v>0</v>
      </c>
      <c r="Y15" s="19">
        <v>107</v>
      </c>
      <c r="Z15" s="19">
        <v>321</v>
      </c>
      <c r="AA15" s="19">
        <v>0</v>
      </c>
      <c r="AB15" s="19">
        <v>0</v>
      </c>
      <c r="AC15" s="19">
        <v>1</v>
      </c>
      <c r="AD15" s="19">
        <v>0</v>
      </c>
      <c r="AE15" s="19">
        <v>3</v>
      </c>
      <c r="AF15" s="19">
        <v>0</v>
      </c>
      <c r="AG15" s="19">
        <v>4</v>
      </c>
      <c r="AH15" s="19">
        <v>9</v>
      </c>
      <c r="AI15" s="19">
        <v>0</v>
      </c>
      <c r="AJ15" s="19">
        <v>0</v>
      </c>
      <c r="AK15" s="19">
        <v>0</v>
      </c>
      <c r="AL15" s="19">
        <v>0</v>
      </c>
      <c r="AM15" s="19">
        <v>11</v>
      </c>
      <c r="AN15" s="19">
        <v>2</v>
      </c>
      <c r="AO15" s="19">
        <v>9</v>
      </c>
      <c r="AP15" s="19">
        <v>14</v>
      </c>
      <c r="AQ15" s="19">
        <v>65</v>
      </c>
      <c r="AR15" s="19">
        <v>0</v>
      </c>
      <c r="AS15" s="19">
        <v>66</v>
      </c>
      <c r="AT15" s="19">
        <v>212</v>
      </c>
      <c r="AU15" s="19">
        <v>1</v>
      </c>
      <c r="AV15" s="19">
        <v>0</v>
      </c>
      <c r="AW15" s="19">
        <v>0</v>
      </c>
      <c r="AX15" s="19">
        <v>3</v>
      </c>
      <c r="AY15" s="19">
        <v>5</v>
      </c>
      <c r="AZ15" s="19">
        <v>0</v>
      </c>
      <c r="BA15" s="19">
        <v>5</v>
      </c>
      <c r="BB15" s="19">
        <v>14</v>
      </c>
      <c r="BC15" s="19">
        <v>1</v>
      </c>
      <c r="BD15" s="19">
        <v>0</v>
      </c>
      <c r="BE15" s="19">
        <v>0</v>
      </c>
      <c r="BF15" s="19">
        <v>1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7</v>
      </c>
      <c r="BT15" s="19">
        <v>0</v>
      </c>
      <c r="BU15" s="19">
        <v>3</v>
      </c>
      <c r="BV15" s="19">
        <v>36</v>
      </c>
      <c r="BW15" s="19">
        <v>23</v>
      </c>
      <c r="BX15" s="19">
        <v>0</v>
      </c>
      <c r="BY15" s="19">
        <v>22</v>
      </c>
      <c r="BZ15" s="19">
        <v>51</v>
      </c>
      <c r="CA15" s="19">
        <v>123</v>
      </c>
      <c r="CB15" s="19">
        <v>5</v>
      </c>
      <c r="CC15" s="19">
        <v>104</v>
      </c>
      <c r="CD15" s="19">
        <v>362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55</v>
      </c>
      <c r="D16" s="19">
        <v>4</v>
      </c>
      <c r="E16" s="19">
        <v>63</v>
      </c>
      <c r="F16" s="19">
        <v>116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2</v>
      </c>
      <c r="O16" s="19">
        <v>0</v>
      </c>
      <c r="P16" s="19">
        <v>0</v>
      </c>
      <c r="Q16" s="19">
        <v>0</v>
      </c>
      <c r="R16" s="19">
        <v>0</v>
      </c>
      <c r="S16" s="19">
        <v>3</v>
      </c>
      <c r="T16" s="19">
        <v>2</v>
      </c>
      <c r="U16" s="19">
        <v>4</v>
      </c>
      <c r="V16" s="19">
        <v>1</v>
      </c>
      <c r="W16" s="19">
        <v>14</v>
      </c>
      <c r="X16" s="19">
        <v>0</v>
      </c>
      <c r="Y16" s="19">
        <v>19</v>
      </c>
      <c r="Z16" s="19">
        <v>36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</v>
      </c>
      <c r="AI16" s="19">
        <v>0</v>
      </c>
      <c r="AJ16" s="19">
        <v>0</v>
      </c>
      <c r="AK16" s="19">
        <v>0</v>
      </c>
      <c r="AL16" s="19">
        <v>0</v>
      </c>
      <c r="AM16" s="19">
        <v>3</v>
      </c>
      <c r="AN16" s="19">
        <v>0</v>
      </c>
      <c r="AO16" s="19">
        <v>3</v>
      </c>
      <c r="AP16" s="19">
        <v>1</v>
      </c>
      <c r="AQ16" s="19">
        <v>9</v>
      </c>
      <c r="AR16" s="19">
        <v>0</v>
      </c>
      <c r="AS16" s="19">
        <v>13</v>
      </c>
      <c r="AT16" s="19">
        <v>21</v>
      </c>
      <c r="AU16" s="19">
        <v>0</v>
      </c>
      <c r="AV16" s="19">
        <v>0</v>
      </c>
      <c r="AW16" s="19">
        <v>0</v>
      </c>
      <c r="AX16" s="19">
        <v>1</v>
      </c>
      <c r="AY16" s="19">
        <v>0</v>
      </c>
      <c r="AZ16" s="19">
        <v>0</v>
      </c>
      <c r="BA16" s="19">
        <v>0</v>
      </c>
      <c r="BB16" s="19">
        <v>1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2</v>
      </c>
      <c r="BT16" s="19">
        <v>0</v>
      </c>
      <c r="BU16" s="19">
        <v>5</v>
      </c>
      <c r="BV16" s="19">
        <v>11</v>
      </c>
      <c r="BW16" s="19">
        <v>2</v>
      </c>
      <c r="BX16" s="19">
        <v>2</v>
      </c>
      <c r="BY16" s="19">
        <v>5</v>
      </c>
      <c r="BZ16" s="19">
        <v>5</v>
      </c>
      <c r="CA16" s="19">
        <v>22</v>
      </c>
      <c r="CB16" s="19">
        <v>0</v>
      </c>
      <c r="CC16" s="19">
        <v>14</v>
      </c>
      <c r="CD16" s="19">
        <v>35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178</v>
      </c>
      <c r="D17" s="19">
        <v>4</v>
      </c>
      <c r="E17" s="19">
        <v>155</v>
      </c>
      <c r="F17" s="19">
        <v>536</v>
      </c>
      <c r="G17" s="19">
        <v>2</v>
      </c>
      <c r="H17" s="19">
        <v>0</v>
      </c>
      <c r="I17" s="19">
        <v>1</v>
      </c>
      <c r="J17" s="19">
        <v>7</v>
      </c>
      <c r="K17" s="19">
        <v>0</v>
      </c>
      <c r="L17" s="19">
        <v>0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10</v>
      </c>
      <c r="T17" s="19">
        <v>2</v>
      </c>
      <c r="U17" s="19">
        <v>9</v>
      </c>
      <c r="V17" s="19">
        <v>11</v>
      </c>
      <c r="W17" s="19">
        <v>60</v>
      </c>
      <c r="X17" s="19">
        <v>0</v>
      </c>
      <c r="Y17" s="19">
        <v>46</v>
      </c>
      <c r="Z17" s="19">
        <v>179</v>
      </c>
      <c r="AA17" s="19">
        <v>1</v>
      </c>
      <c r="AB17" s="19">
        <v>0</v>
      </c>
      <c r="AC17" s="19">
        <v>0</v>
      </c>
      <c r="AD17" s="19">
        <v>1</v>
      </c>
      <c r="AE17" s="19">
        <v>1</v>
      </c>
      <c r="AF17" s="19">
        <v>0</v>
      </c>
      <c r="AG17" s="19">
        <v>1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5</v>
      </c>
      <c r="AN17" s="19">
        <v>0</v>
      </c>
      <c r="AO17" s="19">
        <v>4</v>
      </c>
      <c r="AP17" s="19">
        <v>4</v>
      </c>
      <c r="AQ17" s="19">
        <v>28</v>
      </c>
      <c r="AR17" s="19">
        <v>0</v>
      </c>
      <c r="AS17" s="19">
        <v>24</v>
      </c>
      <c r="AT17" s="19">
        <v>99</v>
      </c>
      <c r="AU17" s="19">
        <v>1</v>
      </c>
      <c r="AV17" s="19">
        <v>0</v>
      </c>
      <c r="AW17" s="19">
        <v>0</v>
      </c>
      <c r="AX17" s="19">
        <v>3</v>
      </c>
      <c r="AY17" s="19">
        <v>9</v>
      </c>
      <c r="AZ17" s="19">
        <v>0</v>
      </c>
      <c r="BA17" s="19">
        <v>5</v>
      </c>
      <c r="BB17" s="19">
        <v>14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4</v>
      </c>
      <c r="BT17" s="19">
        <v>0</v>
      </c>
      <c r="BU17" s="19">
        <v>4</v>
      </c>
      <c r="BV17" s="19">
        <v>23</v>
      </c>
      <c r="BW17" s="19">
        <v>4</v>
      </c>
      <c r="BX17" s="19">
        <v>2</v>
      </c>
      <c r="BY17" s="19">
        <v>5</v>
      </c>
      <c r="BZ17" s="19">
        <v>10</v>
      </c>
      <c r="CA17" s="19">
        <v>53</v>
      </c>
      <c r="CB17" s="19">
        <v>0</v>
      </c>
      <c r="CC17" s="19">
        <v>55</v>
      </c>
      <c r="CD17" s="19">
        <v>179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221</v>
      </c>
      <c r="D18" s="19">
        <v>1</v>
      </c>
      <c r="E18" s="19">
        <v>184</v>
      </c>
      <c r="F18" s="19">
        <v>1099</v>
      </c>
      <c r="G18" s="19">
        <v>1</v>
      </c>
      <c r="H18" s="19">
        <v>0</v>
      </c>
      <c r="I18" s="19">
        <v>2</v>
      </c>
      <c r="J18" s="19">
        <v>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10</v>
      </c>
      <c r="T18" s="19">
        <v>0</v>
      </c>
      <c r="U18" s="19">
        <v>4</v>
      </c>
      <c r="V18" s="19">
        <v>20</v>
      </c>
      <c r="W18" s="19">
        <v>87</v>
      </c>
      <c r="X18" s="19">
        <v>0</v>
      </c>
      <c r="Y18" s="19">
        <v>74</v>
      </c>
      <c r="Z18" s="19">
        <v>411</v>
      </c>
      <c r="AA18" s="19">
        <v>0</v>
      </c>
      <c r="AB18" s="19">
        <v>0</v>
      </c>
      <c r="AC18" s="19">
        <v>1</v>
      </c>
      <c r="AD18" s="19">
        <v>1</v>
      </c>
      <c r="AE18" s="19">
        <v>0</v>
      </c>
      <c r="AF18" s="19">
        <v>0</v>
      </c>
      <c r="AG18" s="19">
        <v>0</v>
      </c>
      <c r="AH18" s="19">
        <v>7</v>
      </c>
      <c r="AI18" s="19">
        <v>0</v>
      </c>
      <c r="AJ18" s="19">
        <v>0</v>
      </c>
      <c r="AK18" s="19">
        <v>0</v>
      </c>
      <c r="AL18" s="19">
        <v>0</v>
      </c>
      <c r="AM18" s="19">
        <v>2</v>
      </c>
      <c r="AN18" s="19">
        <v>0</v>
      </c>
      <c r="AO18" s="19">
        <v>0</v>
      </c>
      <c r="AP18" s="19">
        <v>7</v>
      </c>
      <c r="AQ18" s="19">
        <v>25</v>
      </c>
      <c r="AR18" s="19">
        <v>0</v>
      </c>
      <c r="AS18" s="19">
        <v>30</v>
      </c>
      <c r="AT18" s="19">
        <v>170</v>
      </c>
      <c r="AU18" s="19">
        <v>2</v>
      </c>
      <c r="AV18" s="19">
        <v>0</v>
      </c>
      <c r="AW18" s="19">
        <v>0</v>
      </c>
      <c r="AX18" s="19">
        <v>4</v>
      </c>
      <c r="AY18" s="19">
        <v>0</v>
      </c>
      <c r="AZ18" s="19">
        <v>0</v>
      </c>
      <c r="BA18" s="19">
        <v>0</v>
      </c>
      <c r="BB18" s="19">
        <v>3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6</v>
      </c>
      <c r="BT18" s="19">
        <v>0</v>
      </c>
      <c r="BU18" s="19">
        <v>5</v>
      </c>
      <c r="BV18" s="19">
        <v>43</v>
      </c>
      <c r="BW18" s="19">
        <v>9</v>
      </c>
      <c r="BX18" s="19">
        <v>1</v>
      </c>
      <c r="BY18" s="19">
        <v>1</v>
      </c>
      <c r="BZ18" s="19">
        <v>20</v>
      </c>
      <c r="CA18" s="19">
        <v>79</v>
      </c>
      <c r="CB18" s="19">
        <v>0</v>
      </c>
      <c r="CC18" s="19">
        <v>67</v>
      </c>
      <c r="CD18" s="19">
        <v>406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830</v>
      </c>
      <c r="D19" s="19">
        <v>7</v>
      </c>
      <c r="E19" s="19">
        <v>700</v>
      </c>
      <c r="F19" s="19">
        <v>2961</v>
      </c>
      <c r="G19" s="19">
        <v>3</v>
      </c>
      <c r="H19" s="19">
        <v>0</v>
      </c>
      <c r="I19" s="19">
        <v>2</v>
      </c>
      <c r="J19" s="19">
        <v>21</v>
      </c>
      <c r="K19" s="19">
        <v>6</v>
      </c>
      <c r="L19" s="19">
        <v>0</v>
      </c>
      <c r="M19" s="19">
        <v>4</v>
      </c>
      <c r="N19" s="19">
        <v>9</v>
      </c>
      <c r="O19" s="19">
        <v>0</v>
      </c>
      <c r="P19" s="19">
        <v>0</v>
      </c>
      <c r="Q19" s="19">
        <v>0</v>
      </c>
      <c r="R19" s="19">
        <v>0</v>
      </c>
      <c r="S19" s="19">
        <v>31</v>
      </c>
      <c r="T19" s="19">
        <v>2</v>
      </c>
      <c r="U19" s="19">
        <v>29</v>
      </c>
      <c r="V19" s="19">
        <v>39</v>
      </c>
      <c r="W19" s="19">
        <v>260</v>
      </c>
      <c r="X19" s="19">
        <v>0</v>
      </c>
      <c r="Y19" s="19">
        <v>205</v>
      </c>
      <c r="Z19" s="19">
        <v>1032</v>
      </c>
      <c r="AA19" s="19">
        <v>2</v>
      </c>
      <c r="AB19" s="19">
        <v>0</v>
      </c>
      <c r="AC19" s="19">
        <v>2</v>
      </c>
      <c r="AD19" s="19">
        <v>3</v>
      </c>
      <c r="AE19" s="19">
        <v>12</v>
      </c>
      <c r="AF19" s="19">
        <v>0</v>
      </c>
      <c r="AG19" s="19">
        <v>9</v>
      </c>
      <c r="AH19" s="19">
        <v>46</v>
      </c>
      <c r="AI19" s="19">
        <v>0</v>
      </c>
      <c r="AJ19" s="19">
        <v>0</v>
      </c>
      <c r="AK19" s="19">
        <v>0</v>
      </c>
      <c r="AL19" s="19">
        <v>0</v>
      </c>
      <c r="AM19" s="19">
        <v>14</v>
      </c>
      <c r="AN19" s="19">
        <v>3</v>
      </c>
      <c r="AO19" s="19">
        <v>16</v>
      </c>
      <c r="AP19" s="19">
        <v>35</v>
      </c>
      <c r="AQ19" s="19">
        <v>159</v>
      </c>
      <c r="AR19" s="19">
        <v>0</v>
      </c>
      <c r="AS19" s="19">
        <v>141</v>
      </c>
      <c r="AT19" s="19">
        <v>493</v>
      </c>
      <c r="AU19" s="19">
        <v>1</v>
      </c>
      <c r="AV19" s="19">
        <v>0</v>
      </c>
      <c r="AW19" s="19">
        <v>2</v>
      </c>
      <c r="AX19" s="19">
        <v>13</v>
      </c>
      <c r="AY19" s="19">
        <v>50</v>
      </c>
      <c r="AZ19" s="19">
        <v>0</v>
      </c>
      <c r="BA19" s="19">
        <v>41</v>
      </c>
      <c r="BB19" s="19">
        <v>51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3</v>
      </c>
      <c r="BL19" s="19">
        <v>0</v>
      </c>
      <c r="BM19" s="19">
        <v>3</v>
      </c>
      <c r="BN19" s="19">
        <v>24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4</v>
      </c>
      <c r="BV19" s="19">
        <v>17</v>
      </c>
      <c r="BW19" s="19">
        <v>25</v>
      </c>
      <c r="BX19" s="19">
        <v>2</v>
      </c>
      <c r="BY19" s="19">
        <v>31</v>
      </c>
      <c r="BZ19" s="19">
        <v>66</v>
      </c>
      <c r="CA19" s="19">
        <v>262</v>
      </c>
      <c r="CB19" s="19">
        <v>0</v>
      </c>
      <c r="CC19" s="19">
        <v>207</v>
      </c>
      <c r="CD19" s="19">
        <v>1107</v>
      </c>
      <c r="CE19" s="19">
        <v>0</v>
      </c>
      <c r="CF19" s="19">
        <v>0</v>
      </c>
      <c r="CG19" s="19">
        <v>0</v>
      </c>
      <c r="CH19" s="19">
        <v>0</v>
      </c>
      <c r="CI19" s="19">
        <v>2</v>
      </c>
      <c r="CJ19" s="19">
        <v>0</v>
      </c>
      <c r="CK19" s="19">
        <v>4</v>
      </c>
      <c r="CL19" s="19">
        <v>5</v>
      </c>
    </row>
    <row r="20" spans="2:90" ht="20.100000000000001" customHeight="1" thickBot="1" x14ac:dyDescent="0.25">
      <c r="B20" s="4" t="s">
        <v>31</v>
      </c>
      <c r="C20" s="19">
        <v>753</v>
      </c>
      <c r="D20" s="19">
        <v>19</v>
      </c>
      <c r="E20" s="19">
        <v>652</v>
      </c>
      <c r="F20" s="19">
        <v>2124</v>
      </c>
      <c r="G20" s="19">
        <v>3</v>
      </c>
      <c r="H20" s="19">
        <v>0</v>
      </c>
      <c r="I20" s="19">
        <v>3</v>
      </c>
      <c r="J20" s="19">
        <v>13</v>
      </c>
      <c r="K20" s="19">
        <v>9</v>
      </c>
      <c r="L20" s="19">
        <v>0</v>
      </c>
      <c r="M20" s="19">
        <v>5</v>
      </c>
      <c r="N20" s="19">
        <v>10</v>
      </c>
      <c r="O20" s="19">
        <v>0</v>
      </c>
      <c r="P20" s="19">
        <v>0</v>
      </c>
      <c r="Q20" s="19">
        <v>0</v>
      </c>
      <c r="R20" s="19">
        <v>1</v>
      </c>
      <c r="S20" s="19">
        <v>27</v>
      </c>
      <c r="T20" s="19">
        <v>9</v>
      </c>
      <c r="U20" s="19">
        <v>26</v>
      </c>
      <c r="V20" s="19">
        <v>25</v>
      </c>
      <c r="W20" s="19">
        <v>263</v>
      </c>
      <c r="X20" s="19">
        <v>0</v>
      </c>
      <c r="Y20" s="19">
        <v>208</v>
      </c>
      <c r="Z20" s="19">
        <v>767</v>
      </c>
      <c r="AA20" s="19">
        <v>3</v>
      </c>
      <c r="AB20" s="19">
        <v>0</v>
      </c>
      <c r="AC20" s="19">
        <v>4</v>
      </c>
      <c r="AD20" s="19">
        <v>4</v>
      </c>
      <c r="AE20" s="19">
        <v>9</v>
      </c>
      <c r="AF20" s="19">
        <v>0</v>
      </c>
      <c r="AG20" s="19">
        <v>8</v>
      </c>
      <c r="AH20" s="19">
        <v>37</v>
      </c>
      <c r="AI20" s="19">
        <v>0</v>
      </c>
      <c r="AJ20" s="19">
        <v>0</v>
      </c>
      <c r="AK20" s="19">
        <v>0</v>
      </c>
      <c r="AL20" s="19">
        <v>0</v>
      </c>
      <c r="AM20" s="19">
        <v>5</v>
      </c>
      <c r="AN20" s="19">
        <v>1</v>
      </c>
      <c r="AO20" s="19">
        <v>10</v>
      </c>
      <c r="AP20" s="19">
        <v>20</v>
      </c>
      <c r="AQ20" s="19">
        <v>126</v>
      </c>
      <c r="AR20" s="19">
        <v>0</v>
      </c>
      <c r="AS20" s="19">
        <v>129</v>
      </c>
      <c r="AT20" s="19">
        <v>322</v>
      </c>
      <c r="AU20" s="19">
        <v>4</v>
      </c>
      <c r="AV20" s="19">
        <v>0</v>
      </c>
      <c r="AW20" s="19">
        <v>2</v>
      </c>
      <c r="AX20" s="19">
        <v>10</v>
      </c>
      <c r="AY20" s="19">
        <v>6</v>
      </c>
      <c r="AZ20" s="19">
        <v>0</v>
      </c>
      <c r="BA20" s="19">
        <v>7</v>
      </c>
      <c r="BB20" s="19">
        <v>9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8</v>
      </c>
      <c r="BL20" s="19">
        <v>0</v>
      </c>
      <c r="BM20" s="19">
        <v>4</v>
      </c>
      <c r="BN20" s="19">
        <v>10</v>
      </c>
      <c r="BO20" s="19">
        <v>0</v>
      </c>
      <c r="BP20" s="19">
        <v>0</v>
      </c>
      <c r="BQ20" s="19">
        <v>0</v>
      </c>
      <c r="BR20" s="19">
        <v>0</v>
      </c>
      <c r="BS20" s="19">
        <v>13</v>
      </c>
      <c r="BT20" s="19">
        <v>0</v>
      </c>
      <c r="BU20" s="19">
        <v>22</v>
      </c>
      <c r="BV20" s="19">
        <v>51</v>
      </c>
      <c r="BW20" s="19">
        <v>25</v>
      </c>
      <c r="BX20" s="19">
        <v>9</v>
      </c>
      <c r="BY20" s="19">
        <v>19</v>
      </c>
      <c r="BZ20" s="19">
        <v>50</v>
      </c>
      <c r="CA20" s="19">
        <v>252</v>
      </c>
      <c r="CB20" s="19">
        <v>0</v>
      </c>
      <c r="CC20" s="19">
        <v>205</v>
      </c>
      <c r="CD20" s="19">
        <v>795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102</v>
      </c>
      <c r="D21" s="19">
        <v>5</v>
      </c>
      <c r="E21" s="19">
        <v>67</v>
      </c>
      <c r="F21" s="19">
        <v>334</v>
      </c>
      <c r="G21" s="19">
        <v>1</v>
      </c>
      <c r="H21" s="19">
        <v>0</v>
      </c>
      <c r="I21" s="19">
        <v>2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3</v>
      </c>
      <c r="T21" s="19">
        <v>3</v>
      </c>
      <c r="U21" s="19">
        <v>7</v>
      </c>
      <c r="V21" s="19">
        <v>9</v>
      </c>
      <c r="W21" s="19">
        <v>37</v>
      </c>
      <c r="X21" s="19">
        <v>0</v>
      </c>
      <c r="Y21" s="19">
        <v>29</v>
      </c>
      <c r="Z21" s="19">
        <v>113</v>
      </c>
      <c r="AA21" s="19">
        <v>0</v>
      </c>
      <c r="AB21" s="19">
        <v>0</v>
      </c>
      <c r="AC21" s="19">
        <v>0</v>
      </c>
      <c r="AD21" s="19">
        <v>1</v>
      </c>
      <c r="AE21" s="19">
        <v>1</v>
      </c>
      <c r="AF21" s="19">
        <v>0</v>
      </c>
      <c r="AG21" s="19">
        <v>1</v>
      </c>
      <c r="AH21" s="19">
        <v>6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1</v>
      </c>
      <c r="AO21" s="19">
        <v>1</v>
      </c>
      <c r="AP21" s="19">
        <v>1</v>
      </c>
      <c r="AQ21" s="19">
        <v>15</v>
      </c>
      <c r="AR21" s="19">
        <v>0</v>
      </c>
      <c r="AS21" s="19">
        <v>6</v>
      </c>
      <c r="AT21" s="19">
        <v>39</v>
      </c>
      <c r="AU21" s="19">
        <v>0</v>
      </c>
      <c r="AV21" s="19">
        <v>0</v>
      </c>
      <c r="AW21" s="19">
        <v>0</v>
      </c>
      <c r="AX21" s="19">
        <v>0</v>
      </c>
      <c r="AY21" s="19">
        <v>1</v>
      </c>
      <c r="AZ21" s="19">
        <v>0</v>
      </c>
      <c r="BA21" s="19">
        <v>1</v>
      </c>
      <c r="BB21" s="19">
        <v>1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4</v>
      </c>
      <c r="BT21" s="19">
        <v>0</v>
      </c>
      <c r="BU21" s="19">
        <v>2</v>
      </c>
      <c r="BV21" s="19">
        <v>15</v>
      </c>
      <c r="BW21" s="19">
        <v>4</v>
      </c>
      <c r="BX21" s="19">
        <v>1</v>
      </c>
      <c r="BY21" s="19">
        <v>2</v>
      </c>
      <c r="BZ21" s="19">
        <v>16</v>
      </c>
      <c r="CA21" s="19">
        <v>36</v>
      </c>
      <c r="CB21" s="19">
        <v>0</v>
      </c>
      <c r="CC21" s="19">
        <v>16</v>
      </c>
      <c r="CD21" s="19">
        <v>132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221</v>
      </c>
      <c r="D22" s="19">
        <v>7</v>
      </c>
      <c r="E22" s="19">
        <v>227</v>
      </c>
      <c r="F22" s="19">
        <v>1008</v>
      </c>
      <c r="G22" s="19">
        <v>1</v>
      </c>
      <c r="H22" s="19">
        <v>0</v>
      </c>
      <c r="I22" s="19">
        <v>2</v>
      </c>
      <c r="J22" s="19">
        <v>7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2</v>
      </c>
      <c r="S22" s="19">
        <v>4</v>
      </c>
      <c r="T22" s="19">
        <v>4</v>
      </c>
      <c r="U22" s="19">
        <v>13</v>
      </c>
      <c r="V22" s="19">
        <v>17</v>
      </c>
      <c r="W22" s="19">
        <v>85</v>
      </c>
      <c r="X22" s="19">
        <v>0</v>
      </c>
      <c r="Y22" s="19">
        <v>92</v>
      </c>
      <c r="Z22" s="19">
        <v>357</v>
      </c>
      <c r="AA22" s="19">
        <v>1</v>
      </c>
      <c r="AB22" s="19">
        <v>0</v>
      </c>
      <c r="AC22" s="19">
        <v>0</v>
      </c>
      <c r="AD22" s="19">
        <v>2</v>
      </c>
      <c r="AE22" s="19">
        <v>1</v>
      </c>
      <c r="AF22" s="19">
        <v>0</v>
      </c>
      <c r="AG22" s="19">
        <v>1</v>
      </c>
      <c r="AH22" s="19">
        <v>3</v>
      </c>
      <c r="AI22" s="19">
        <v>0</v>
      </c>
      <c r="AJ22" s="19">
        <v>0</v>
      </c>
      <c r="AK22" s="19">
        <v>0</v>
      </c>
      <c r="AL22" s="19">
        <v>0</v>
      </c>
      <c r="AM22" s="19">
        <v>7</v>
      </c>
      <c r="AN22" s="19">
        <v>0</v>
      </c>
      <c r="AO22" s="19">
        <v>6</v>
      </c>
      <c r="AP22" s="19">
        <v>14</v>
      </c>
      <c r="AQ22" s="19">
        <v>42</v>
      </c>
      <c r="AR22" s="19">
        <v>0</v>
      </c>
      <c r="AS22" s="19">
        <v>41</v>
      </c>
      <c r="AT22" s="19">
        <v>188</v>
      </c>
      <c r="AU22" s="19">
        <v>0</v>
      </c>
      <c r="AV22" s="19">
        <v>0</v>
      </c>
      <c r="AW22" s="19">
        <v>1</v>
      </c>
      <c r="AX22" s="19">
        <v>4</v>
      </c>
      <c r="AY22" s="19">
        <v>2</v>
      </c>
      <c r="AZ22" s="19">
        <v>0</v>
      </c>
      <c r="BA22" s="19">
        <v>1</v>
      </c>
      <c r="BB22" s="19">
        <v>7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2</v>
      </c>
      <c r="BN22" s="19">
        <v>2</v>
      </c>
      <c r="BO22" s="19">
        <v>0</v>
      </c>
      <c r="BP22" s="19">
        <v>0</v>
      </c>
      <c r="BQ22" s="19">
        <v>0</v>
      </c>
      <c r="BR22" s="19">
        <v>0</v>
      </c>
      <c r="BS22" s="19">
        <v>9</v>
      </c>
      <c r="BT22" s="19">
        <v>0</v>
      </c>
      <c r="BU22" s="19">
        <v>7</v>
      </c>
      <c r="BV22" s="19">
        <v>59</v>
      </c>
      <c r="BW22" s="19">
        <v>11</v>
      </c>
      <c r="BX22" s="19">
        <v>3</v>
      </c>
      <c r="BY22" s="19">
        <v>9</v>
      </c>
      <c r="BZ22" s="19">
        <v>25</v>
      </c>
      <c r="CA22" s="19">
        <v>58</v>
      </c>
      <c r="CB22" s="19">
        <v>0</v>
      </c>
      <c r="CC22" s="19">
        <v>52</v>
      </c>
      <c r="CD22" s="19">
        <v>321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662</v>
      </c>
      <c r="D23" s="19">
        <v>24</v>
      </c>
      <c r="E23" s="19">
        <v>670</v>
      </c>
      <c r="F23" s="19">
        <v>1766</v>
      </c>
      <c r="G23" s="19">
        <v>4</v>
      </c>
      <c r="H23" s="19">
        <v>0</v>
      </c>
      <c r="I23" s="19">
        <v>3</v>
      </c>
      <c r="J23" s="19">
        <v>7</v>
      </c>
      <c r="K23" s="19">
        <v>11</v>
      </c>
      <c r="L23" s="19">
        <v>0</v>
      </c>
      <c r="M23" s="19">
        <v>9</v>
      </c>
      <c r="N23" s="19">
        <v>15</v>
      </c>
      <c r="O23" s="19">
        <v>0</v>
      </c>
      <c r="P23" s="19">
        <v>0</v>
      </c>
      <c r="Q23" s="19">
        <v>0</v>
      </c>
      <c r="R23" s="19">
        <v>0</v>
      </c>
      <c r="S23" s="19">
        <v>22</v>
      </c>
      <c r="T23" s="19">
        <v>10</v>
      </c>
      <c r="U23" s="19">
        <v>37</v>
      </c>
      <c r="V23" s="19">
        <v>26</v>
      </c>
      <c r="W23" s="19">
        <v>210</v>
      </c>
      <c r="X23" s="19">
        <v>2</v>
      </c>
      <c r="Y23" s="19">
        <v>192</v>
      </c>
      <c r="Z23" s="19">
        <v>598</v>
      </c>
      <c r="AA23" s="19">
        <v>3</v>
      </c>
      <c r="AB23" s="19">
        <v>1</v>
      </c>
      <c r="AC23" s="19">
        <v>3</v>
      </c>
      <c r="AD23" s="19">
        <v>3</v>
      </c>
      <c r="AE23" s="19">
        <v>8</v>
      </c>
      <c r="AF23" s="19">
        <v>0</v>
      </c>
      <c r="AG23" s="19">
        <v>7</v>
      </c>
      <c r="AH23" s="19">
        <v>14</v>
      </c>
      <c r="AI23" s="19">
        <v>0</v>
      </c>
      <c r="AJ23" s="19">
        <v>0</v>
      </c>
      <c r="AK23" s="19">
        <v>0</v>
      </c>
      <c r="AL23" s="19">
        <v>0</v>
      </c>
      <c r="AM23" s="19">
        <v>6</v>
      </c>
      <c r="AN23" s="19">
        <v>2</v>
      </c>
      <c r="AO23" s="19">
        <v>9</v>
      </c>
      <c r="AP23" s="19">
        <v>20</v>
      </c>
      <c r="AQ23" s="19">
        <v>113</v>
      </c>
      <c r="AR23" s="19">
        <v>1</v>
      </c>
      <c r="AS23" s="19">
        <v>123</v>
      </c>
      <c r="AT23" s="19">
        <v>226</v>
      </c>
      <c r="AU23" s="19">
        <v>3</v>
      </c>
      <c r="AV23" s="19">
        <v>0</v>
      </c>
      <c r="AW23" s="19">
        <v>2</v>
      </c>
      <c r="AX23" s="19">
        <v>10</v>
      </c>
      <c r="AY23" s="19">
        <v>20</v>
      </c>
      <c r="AZ23" s="19">
        <v>0</v>
      </c>
      <c r="BA23" s="19">
        <v>7</v>
      </c>
      <c r="BB23" s="19">
        <v>62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2</v>
      </c>
      <c r="BL23" s="19">
        <v>0</v>
      </c>
      <c r="BM23" s="19">
        <v>2</v>
      </c>
      <c r="BN23" s="19">
        <v>4</v>
      </c>
      <c r="BO23" s="19">
        <v>0</v>
      </c>
      <c r="BP23" s="19">
        <v>0</v>
      </c>
      <c r="BQ23" s="19">
        <v>0</v>
      </c>
      <c r="BR23" s="19">
        <v>1</v>
      </c>
      <c r="BS23" s="19">
        <v>31</v>
      </c>
      <c r="BT23" s="19">
        <v>0</v>
      </c>
      <c r="BU23" s="19">
        <v>34</v>
      </c>
      <c r="BV23" s="19">
        <v>93</v>
      </c>
      <c r="BW23" s="19">
        <v>11</v>
      </c>
      <c r="BX23" s="19">
        <v>7</v>
      </c>
      <c r="BY23" s="19">
        <v>15</v>
      </c>
      <c r="BZ23" s="19">
        <v>43</v>
      </c>
      <c r="CA23" s="19">
        <v>218</v>
      </c>
      <c r="CB23" s="19">
        <v>1</v>
      </c>
      <c r="CC23" s="19">
        <v>227</v>
      </c>
      <c r="CD23" s="19">
        <v>644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304</v>
      </c>
      <c r="D24" s="19">
        <v>8</v>
      </c>
      <c r="E24" s="19">
        <v>199</v>
      </c>
      <c r="F24" s="19">
        <v>1192</v>
      </c>
      <c r="G24" s="19">
        <v>0</v>
      </c>
      <c r="H24" s="19">
        <v>0</v>
      </c>
      <c r="I24" s="19">
        <v>3</v>
      </c>
      <c r="J24" s="19">
        <v>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7</v>
      </c>
      <c r="T24" s="19">
        <v>5</v>
      </c>
      <c r="U24" s="19">
        <v>7</v>
      </c>
      <c r="V24" s="19">
        <v>24</v>
      </c>
      <c r="W24" s="19">
        <v>111</v>
      </c>
      <c r="X24" s="19">
        <v>0</v>
      </c>
      <c r="Y24" s="19">
        <v>70</v>
      </c>
      <c r="Z24" s="19">
        <v>353</v>
      </c>
      <c r="AA24" s="19">
        <v>0</v>
      </c>
      <c r="AB24" s="19">
        <v>0</v>
      </c>
      <c r="AC24" s="19">
        <v>0</v>
      </c>
      <c r="AD24" s="19">
        <v>0</v>
      </c>
      <c r="AE24" s="19">
        <v>4</v>
      </c>
      <c r="AF24" s="19">
        <v>0</v>
      </c>
      <c r="AG24" s="19">
        <v>5</v>
      </c>
      <c r="AH24" s="19">
        <v>13</v>
      </c>
      <c r="AI24" s="19">
        <v>0</v>
      </c>
      <c r="AJ24" s="19">
        <v>0</v>
      </c>
      <c r="AK24" s="19">
        <v>0</v>
      </c>
      <c r="AL24" s="19">
        <v>0</v>
      </c>
      <c r="AM24" s="19">
        <v>1</v>
      </c>
      <c r="AN24" s="19">
        <v>0</v>
      </c>
      <c r="AO24" s="19">
        <v>4</v>
      </c>
      <c r="AP24" s="19">
        <v>6</v>
      </c>
      <c r="AQ24" s="19">
        <v>43</v>
      </c>
      <c r="AR24" s="19">
        <v>0</v>
      </c>
      <c r="AS24" s="19">
        <v>31</v>
      </c>
      <c r="AT24" s="19">
        <v>176</v>
      </c>
      <c r="AU24" s="19">
        <v>1</v>
      </c>
      <c r="AV24" s="19">
        <v>0</v>
      </c>
      <c r="AW24" s="19">
        <v>1</v>
      </c>
      <c r="AX24" s="19">
        <v>3</v>
      </c>
      <c r="AY24" s="19">
        <v>4</v>
      </c>
      <c r="AZ24" s="19">
        <v>0</v>
      </c>
      <c r="BA24" s="19">
        <v>1</v>
      </c>
      <c r="BB24" s="19">
        <v>9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6</v>
      </c>
      <c r="BT24" s="19">
        <v>0</v>
      </c>
      <c r="BU24" s="19">
        <v>5</v>
      </c>
      <c r="BV24" s="19">
        <v>29</v>
      </c>
      <c r="BW24" s="19">
        <v>19</v>
      </c>
      <c r="BX24" s="19">
        <v>3</v>
      </c>
      <c r="BY24" s="19">
        <v>4</v>
      </c>
      <c r="BZ24" s="19">
        <v>34</v>
      </c>
      <c r="CA24" s="19">
        <v>108</v>
      </c>
      <c r="CB24" s="19">
        <v>0</v>
      </c>
      <c r="CC24" s="19">
        <v>68</v>
      </c>
      <c r="CD24" s="19">
        <v>544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61</v>
      </c>
      <c r="D25" s="19">
        <v>0</v>
      </c>
      <c r="E25" s="19">
        <v>68</v>
      </c>
      <c r="F25" s="19">
        <v>201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9">
        <v>0</v>
      </c>
      <c r="V25" s="19">
        <v>2</v>
      </c>
      <c r="W25" s="19">
        <v>16</v>
      </c>
      <c r="X25" s="19">
        <v>0</v>
      </c>
      <c r="Y25" s="19">
        <v>20</v>
      </c>
      <c r="Z25" s="19">
        <v>70</v>
      </c>
      <c r="AA25" s="19">
        <v>0</v>
      </c>
      <c r="AB25" s="19">
        <v>0</v>
      </c>
      <c r="AC25" s="19">
        <v>0</v>
      </c>
      <c r="AD25" s="19">
        <v>0</v>
      </c>
      <c r="AE25" s="19">
        <v>1</v>
      </c>
      <c r="AF25" s="19">
        <v>0</v>
      </c>
      <c r="AG25" s="19">
        <v>5</v>
      </c>
      <c r="AH25" s="19">
        <v>2</v>
      </c>
      <c r="AI25" s="19">
        <v>0</v>
      </c>
      <c r="AJ25" s="19">
        <v>0</v>
      </c>
      <c r="AK25" s="19">
        <v>0</v>
      </c>
      <c r="AL25" s="19">
        <v>0</v>
      </c>
      <c r="AM25" s="19">
        <v>3</v>
      </c>
      <c r="AN25" s="19">
        <v>0</v>
      </c>
      <c r="AO25" s="19">
        <v>3</v>
      </c>
      <c r="AP25" s="19">
        <v>3</v>
      </c>
      <c r="AQ25" s="19">
        <v>13</v>
      </c>
      <c r="AR25" s="19">
        <v>0</v>
      </c>
      <c r="AS25" s="19">
        <v>8</v>
      </c>
      <c r="AT25" s="19">
        <v>44</v>
      </c>
      <c r="AU25" s="19">
        <v>0</v>
      </c>
      <c r="AV25" s="19">
        <v>0</v>
      </c>
      <c r="AW25" s="19">
        <v>0</v>
      </c>
      <c r="AX25" s="19">
        <v>1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1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3</v>
      </c>
      <c r="BT25" s="19">
        <v>0</v>
      </c>
      <c r="BU25" s="19">
        <v>2</v>
      </c>
      <c r="BV25" s="19">
        <v>17</v>
      </c>
      <c r="BW25" s="19">
        <v>1</v>
      </c>
      <c r="BX25" s="19">
        <v>0</v>
      </c>
      <c r="BY25" s="19">
        <v>3</v>
      </c>
      <c r="BZ25" s="19">
        <v>2</v>
      </c>
      <c r="CA25" s="19">
        <v>23</v>
      </c>
      <c r="CB25" s="19">
        <v>0</v>
      </c>
      <c r="CC25" s="19">
        <v>26</v>
      </c>
      <c r="CD25" s="19">
        <v>60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211</v>
      </c>
      <c r="D26" s="19">
        <v>3</v>
      </c>
      <c r="E26" s="19">
        <v>172</v>
      </c>
      <c r="F26" s="19">
        <v>672</v>
      </c>
      <c r="G26" s="19">
        <v>4</v>
      </c>
      <c r="H26" s="19">
        <v>0</v>
      </c>
      <c r="I26" s="19">
        <v>0</v>
      </c>
      <c r="J26" s="19">
        <v>5</v>
      </c>
      <c r="K26" s="19">
        <v>2</v>
      </c>
      <c r="L26" s="19">
        <v>0</v>
      </c>
      <c r="M26" s="19">
        <v>2</v>
      </c>
      <c r="N26" s="19">
        <v>2</v>
      </c>
      <c r="O26" s="19">
        <v>0</v>
      </c>
      <c r="P26" s="19">
        <v>0</v>
      </c>
      <c r="Q26" s="19">
        <v>0</v>
      </c>
      <c r="R26" s="19">
        <v>0</v>
      </c>
      <c r="S26" s="19">
        <v>8</v>
      </c>
      <c r="T26" s="19">
        <v>3</v>
      </c>
      <c r="U26" s="19">
        <v>14</v>
      </c>
      <c r="V26" s="19">
        <v>8</v>
      </c>
      <c r="W26" s="19">
        <v>68</v>
      </c>
      <c r="X26" s="19">
        <v>0</v>
      </c>
      <c r="Y26" s="19">
        <v>53</v>
      </c>
      <c r="Z26" s="19">
        <v>202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1</v>
      </c>
      <c r="AH26" s="19">
        <v>2</v>
      </c>
      <c r="AI26" s="19">
        <v>0</v>
      </c>
      <c r="AJ26" s="19">
        <v>0</v>
      </c>
      <c r="AK26" s="19">
        <v>0</v>
      </c>
      <c r="AL26" s="19">
        <v>0</v>
      </c>
      <c r="AM26" s="19">
        <v>6</v>
      </c>
      <c r="AN26" s="19">
        <v>0</v>
      </c>
      <c r="AO26" s="19">
        <v>6</v>
      </c>
      <c r="AP26" s="19">
        <v>4</v>
      </c>
      <c r="AQ26" s="19">
        <v>41</v>
      </c>
      <c r="AR26" s="19">
        <v>0</v>
      </c>
      <c r="AS26" s="19">
        <v>33</v>
      </c>
      <c r="AT26" s="19">
        <v>155</v>
      </c>
      <c r="AU26" s="19">
        <v>2</v>
      </c>
      <c r="AV26" s="19">
        <v>0</v>
      </c>
      <c r="AW26" s="19">
        <v>1</v>
      </c>
      <c r="AX26" s="19">
        <v>1</v>
      </c>
      <c r="AY26" s="19">
        <v>6</v>
      </c>
      <c r="AZ26" s="19">
        <v>0</v>
      </c>
      <c r="BA26" s="19">
        <v>4</v>
      </c>
      <c r="BB26" s="19">
        <v>8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1</v>
      </c>
      <c r="BL26" s="19">
        <v>0</v>
      </c>
      <c r="BM26" s="19">
        <v>2</v>
      </c>
      <c r="BN26" s="19">
        <v>2</v>
      </c>
      <c r="BO26" s="19">
        <v>0</v>
      </c>
      <c r="BP26" s="19">
        <v>0</v>
      </c>
      <c r="BQ26" s="19">
        <v>0</v>
      </c>
      <c r="BR26" s="19">
        <v>0</v>
      </c>
      <c r="BS26" s="19">
        <v>6</v>
      </c>
      <c r="BT26" s="19">
        <v>0</v>
      </c>
      <c r="BU26" s="19">
        <v>12</v>
      </c>
      <c r="BV26" s="19">
        <v>32</v>
      </c>
      <c r="BW26" s="19">
        <v>3</v>
      </c>
      <c r="BX26" s="19">
        <v>0</v>
      </c>
      <c r="BY26" s="19">
        <v>6</v>
      </c>
      <c r="BZ26" s="19">
        <v>5</v>
      </c>
      <c r="CA26" s="19">
        <v>64</v>
      </c>
      <c r="CB26" s="19">
        <v>0</v>
      </c>
      <c r="CC26" s="19">
        <v>38</v>
      </c>
      <c r="CD26" s="19">
        <v>246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26</v>
      </c>
      <c r="D27" s="20">
        <v>3</v>
      </c>
      <c r="E27" s="20">
        <v>32</v>
      </c>
      <c r="F27" s="20">
        <v>198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4</v>
      </c>
      <c r="T27" s="20">
        <v>2</v>
      </c>
      <c r="U27" s="20">
        <v>2</v>
      </c>
      <c r="V27" s="20">
        <v>7</v>
      </c>
      <c r="W27" s="20">
        <v>14</v>
      </c>
      <c r="X27" s="20">
        <v>0</v>
      </c>
      <c r="Y27" s="20">
        <v>12</v>
      </c>
      <c r="Z27" s="20">
        <v>67</v>
      </c>
      <c r="AA27" s="20">
        <v>1</v>
      </c>
      <c r="AB27" s="20">
        <v>0</v>
      </c>
      <c r="AC27" s="20">
        <v>1</v>
      </c>
      <c r="AD27" s="20">
        <v>0</v>
      </c>
      <c r="AE27" s="20">
        <v>1</v>
      </c>
      <c r="AF27" s="20">
        <v>0</v>
      </c>
      <c r="AG27" s="20">
        <v>1</v>
      </c>
      <c r="AH27" s="20">
        <v>1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1</v>
      </c>
      <c r="AP27" s="20">
        <v>3</v>
      </c>
      <c r="AQ27" s="20">
        <v>1</v>
      </c>
      <c r="AR27" s="20">
        <v>0</v>
      </c>
      <c r="AS27" s="20">
        <v>6</v>
      </c>
      <c r="AT27" s="20">
        <v>49</v>
      </c>
      <c r="AU27" s="20">
        <v>0</v>
      </c>
      <c r="AV27" s="20">
        <v>0</v>
      </c>
      <c r="AW27" s="20">
        <v>2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1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1</v>
      </c>
      <c r="BT27" s="20">
        <v>0</v>
      </c>
      <c r="BU27" s="20">
        <v>1</v>
      </c>
      <c r="BV27" s="20">
        <v>11</v>
      </c>
      <c r="BW27" s="20">
        <v>3</v>
      </c>
      <c r="BX27" s="20">
        <v>1</v>
      </c>
      <c r="BY27" s="20">
        <v>3</v>
      </c>
      <c r="BZ27" s="20">
        <v>7</v>
      </c>
      <c r="CA27" s="20">
        <v>1</v>
      </c>
      <c r="CB27" s="20">
        <v>0</v>
      </c>
      <c r="CC27" s="20">
        <v>2</v>
      </c>
      <c r="CD27" s="20">
        <v>52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5579</v>
      </c>
      <c r="D28" s="9">
        <f t="shared" ref="D28:AT28" si="0">SUM(D11:D27)</f>
        <v>123</v>
      </c>
      <c r="E28" s="9">
        <f t="shared" si="0"/>
        <v>5016</v>
      </c>
      <c r="F28" s="9">
        <f t="shared" si="0"/>
        <v>17915</v>
      </c>
      <c r="G28" s="9">
        <f t="shared" si="0"/>
        <v>27</v>
      </c>
      <c r="H28" s="9">
        <f t="shared" si="0"/>
        <v>0</v>
      </c>
      <c r="I28" s="9">
        <f t="shared" si="0"/>
        <v>31</v>
      </c>
      <c r="J28" s="9">
        <f t="shared" si="0"/>
        <v>105</v>
      </c>
      <c r="K28" s="9">
        <f t="shared" si="0"/>
        <v>29</v>
      </c>
      <c r="L28" s="9">
        <f t="shared" si="0"/>
        <v>0</v>
      </c>
      <c r="M28" s="9">
        <f t="shared" si="0"/>
        <v>28</v>
      </c>
      <c r="N28" s="9">
        <f t="shared" si="0"/>
        <v>54</v>
      </c>
      <c r="O28" s="9">
        <f t="shared" si="0"/>
        <v>0</v>
      </c>
      <c r="P28" s="9">
        <f t="shared" si="0"/>
        <v>0</v>
      </c>
      <c r="Q28" s="9">
        <f t="shared" si="0"/>
        <v>1</v>
      </c>
      <c r="R28" s="9">
        <f t="shared" si="0"/>
        <v>4</v>
      </c>
      <c r="S28" s="9">
        <f t="shared" si="0"/>
        <v>183</v>
      </c>
      <c r="T28" s="9">
        <f t="shared" si="0"/>
        <v>56</v>
      </c>
      <c r="U28" s="9">
        <f t="shared" si="0"/>
        <v>235</v>
      </c>
      <c r="V28" s="9">
        <f t="shared" si="0"/>
        <v>247</v>
      </c>
      <c r="W28" s="9">
        <f t="shared" si="0"/>
        <v>1866</v>
      </c>
      <c r="X28" s="9">
        <f t="shared" si="0"/>
        <v>4</v>
      </c>
      <c r="Y28" s="9">
        <f t="shared" si="0"/>
        <v>1575</v>
      </c>
      <c r="Z28" s="9">
        <f t="shared" si="0"/>
        <v>6098</v>
      </c>
      <c r="AA28" s="9">
        <f t="shared" si="0"/>
        <v>12</v>
      </c>
      <c r="AB28" s="9">
        <f t="shared" si="0"/>
        <v>3</v>
      </c>
      <c r="AC28" s="9">
        <f t="shared" si="0"/>
        <v>13</v>
      </c>
      <c r="AD28" s="9">
        <f t="shared" si="0"/>
        <v>20</v>
      </c>
      <c r="AE28" s="9">
        <f t="shared" si="0"/>
        <v>54</v>
      </c>
      <c r="AF28" s="9">
        <f t="shared" si="0"/>
        <v>0</v>
      </c>
      <c r="AG28" s="9">
        <f t="shared" si="0"/>
        <v>57</v>
      </c>
      <c r="AH28" s="9">
        <f t="shared" si="0"/>
        <v>190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100</v>
      </c>
      <c r="AN28" s="9">
        <f t="shared" si="0"/>
        <v>12</v>
      </c>
      <c r="AO28" s="9">
        <f t="shared" si="0"/>
        <v>94</v>
      </c>
      <c r="AP28" s="9">
        <f t="shared" si="0"/>
        <v>171</v>
      </c>
      <c r="AQ28" s="9">
        <f t="shared" si="0"/>
        <v>980</v>
      </c>
      <c r="AR28" s="9">
        <f t="shared" si="0"/>
        <v>1</v>
      </c>
      <c r="AS28" s="9">
        <f t="shared" si="0"/>
        <v>934</v>
      </c>
      <c r="AT28" s="9">
        <f t="shared" si="0"/>
        <v>3033</v>
      </c>
      <c r="AU28" s="9">
        <f t="shared" ref="AU28" si="1">SUM(AU11:AU27)</f>
        <v>17</v>
      </c>
      <c r="AV28" s="9">
        <f t="shared" ref="AV28:CL28" si="2">SUM(AV11:AV27)</f>
        <v>0</v>
      </c>
      <c r="AW28" s="9">
        <f t="shared" si="2"/>
        <v>15</v>
      </c>
      <c r="AX28" s="9">
        <f t="shared" si="2"/>
        <v>60</v>
      </c>
      <c r="AY28" s="9">
        <f t="shared" si="2"/>
        <v>148</v>
      </c>
      <c r="AZ28" s="9">
        <f t="shared" si="2"/>
        <v>0</v>
      </c>
      <c r="BA28" s="9">
        <f t="shared" si="2"/>
        <v>124</v>
      </c>
      <c r="BB28" s="9">
        <f t="shared" si="2"/>
        <v>264</v>
      </c>
      <c r="BC28" s="9">
        <f t="shared" si="2"/>
        <v>1</v>
      </c>
      <c r="BD28" s="9">
        <f t="shared" si="2"/>
        <v>0</v>
      </c>
      <c r="BE28" s="9">
        <f t="shared" si="2"/>
        <v>1</v>
      </c>
      <c r="BF28" s="9">
        <f t="shared" si="2"/>
        <v>1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19</v>
      </c>
      <c r="BL28" s="9">
        <f t="shared" si="2"/>
        <v>0</v>
      </c>
      <c r="BM28" s="9">
        <f t="shared" si="2"/>
        <v>18</v>
      </c>
      <c r="BN28" s="9">
        <f t="shared" si="2"/>
        <v>50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141</v>
      </c>
      <c r="BT28" s="9">
        <f t="shared" si="2"/>
        <v>0</v>
      </c>
      <c r="BU28" s="9">
        <f t="shared" si="2"/>
        <v>163</v>
      </c>
      <c r="BV28" s="9">
        <f t="shared" si="2"/>
        <v>659</v>
      </c>
      <c r="BW28" s="9">
        <f t="shared" si="2"/>
        <v>164</v>
      </c>
      <c r="BX28" s="9">
        <f t="shared" si="2"/>
        <v>41</v>
      </c>
      <c r="BY28" s="9">
        <f t="shared" si="2"/>
        <v>162</v>
      </c>
      <c r="BZ28" s="9">
        <f t="shared" si="2"/>
        <v>397</v>
      </c>
      <c r="CA28" s="9">
        <f t="shared" si="2"/>
        <v>1836</v>
      </c>
      <c r="CB28" s="9">
        <f t="shared" si="2"/>
        <v>6</v>
      </c>
      <c r="CC28" s="9">
        <f t="shared" si="2"/>
        <v>1561</v>
      </c>
      <c r="CD28" s="9">
        <f t="shared" si="2"/>
        <v>6556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0</v>
      </c>
      <c r="CI28" s="9">
        <f t="shared" si="2"/>
        <v>2</v>
      </c>
      <c r="CJ28" s="9">
        <f t="shared" si="2"/>
        <v>0</v>
      </c>
      <c r="CK28" s="9">
        <f t="shared" si="2"/>
        <v>4</v>
      </c>
      <c r="CL28" s="9">
        <f t="shared" si="2"/>
        <v>5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6" t="s">
        <v>99</v>
      </c>
      <c r="D9" s="59"/>
      <c r="E9" s="59"/>
      <c r="F9" s="66" t="s">
        <v>100</v>
      </c>
      <c r="G9" s="59"/>
      <c r="H9" s="59"/>
      <c r="I9" s="66" t="s">
        <v>101</v>
      </c>
      <c r="J9" s="59"/>
      <c r="K9" s="59"/>
      <c r="L9" s="66" t="s">
        <v>102</v>
      </c>
      <c r="M9" s="59"/>
      <c r="N9" s="59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296</v>
      </c>
      <c r="D11" s="18">
        <v>284</v>
      </c>
      <c r="E11" s="18">
        <v>498</v>
      </c>
      <c r="F11" s="18">
        <v>41</v>
      </c>
      <c r="G11" s="18">
        <v>33</v>
      </c>
      <c r="H11" s="18">
        <v>42</v>
      </c>
      <c r="I11" s="18">
        <v>194</v>
      </c>
      <c r="J11" s="18">
        <v>187</v>
      </c>
      <c r="K11" s="18">
        <v>377</v>
      </c>
      <c r="L11" s="18">
        <v>61</v>
      </c>
      <c r="M11" s="18">
        <v>64</v>
      </c>
      <c r="N11" s="18">
        <v>79</v>
      </c>
    </row>
    <row r="12" spans="2:14" ht="20.100000000000001" customHeight="1" thickBot="1" x14ac:dyDescent="0.25">
      <c r="B12" s="4" t="s">
        <v>23</v>
      </c>
      <c r="C12" s="19">
        <v>45</v>
      </c>
      <c r="D12" s="19">
        <v>57</v>
      </c>
      <c r="E12" s="19">
        <v>49</v>
      </c>
      <c r="F12" s="19">
        <v>7</v>
      </c>
      <c r="G12" s="19">
        <v>9</v>
      </c>
      <c r="H12" s="19">
        <v>3</v>
      </c>
      <c r="I12" s="19">
        <v>32</v>
      </c>
      <c r="J12" s="19">
        <v>42</v>
      </c>
      <c r="K12" s="19">
        <v>44</v>
      </c>
      <c r="L12" s="19">
        <v>6</v>
      </c>
      <c r="M12" s="19">
        <v>6</v>
      </c>
      <c r="N12" s="19">
        <v>2</v>
      </c>
    </row>
    <row r="13" spans="2:14" ht="20.100000000000001" customHeight="1" thickBot="1" x14ac:dyDescent="0.25">
      <c r="B13" s="4" t="s">
        <v>24</v>
      </c>
      <c r="C13" s="19">
        <v>31</v>
      </c>
      <c r="D13" s="19">
        <v>20</v>
      </c>
      <c r="E13" s="19">
        <v>48</v>
      </c>
      <c r="F13" s="19">
        <v>4</v>
      </c>
      <c r="G13" s="19">
        <v>4</v>
      </c>
      <c r="H13" s="19">
        <v>5</v>
      </c>
      <c r="I13" s="19">
        <v>23</v>
      </c>
      <c r="J13" s="19">
        <v>11</v>
      </c>
      <c r="K13" s="19">
        <v>40</v>
      </c>
      <c r="L13" s="19">
        <v>4</v>
      </c>
      <c r="M13" s="19">
        <v>5</v>
      </c>
      <c r="N13" s="19">
        <v>3</v>
      </c>
    </row>
    <row r="14" spans="2:14" ht="20.100000000000001" customHeight="1" thickBot="1" x14ac:dyDescent="0.25">
      <c r="B14" s="4" t="s">
        <v>25</v>
      </c>
      <c r="C14" s="19">
        <v>55</v>
      </c>
      <c r="D14" s="19">
        <v>40</v>
      </c>
      <c r="E14" s="19">
        <v>46</v>
      </c>
      <c r="F14" s="19">
        <v>19</v>
      </c>
      <c r="G14" s="19">
        <v>13</v>
      </c>
      <c r="H14" s="19">
        <v>17</v>
      </c>
      <c r="I14" s="19">
        <v>27</v>
      </c>
      <c r="J14" s="19">
        <v>21</v>
      </c>
      <c r="K14" s="19">
        <v>25</v>
      </c>
      <c r="L14" s="19">
        <v>9</v>
      </c>
      <c r="M14" s="19">
        <v>6</v>
      </c>
      <c r="N14" s="19">
        <v>4</v>
      </c>
    </row>
    <row r="15" spans="2:14" ht="20.100000000000001" customHeight="1" thickBot="1" x14ac:dyDescent="0.25">
      <c r="B15" s="4" t="s">
        <v>26</v>
      </c>
      <c r="C15" s="19">
        <v>85</v>
      </c>
      <c r="D15" s="19">
        <v>79</v>
      </c>
      <c r="E15" s="19">
        <v>89</v>
      </c>
      <c r="F15" s="19">
        <v>11</v>
      </c>
      <c r="G15" s="19">
        <v>12</v>
      </c>
      <c r="H15" s="19">
        <v>5</v>
      </c>
      <c r="I15" s="19">
        <v>59</v>
      </c>
      <c r="J15" s="19">
        <v>52</v>
      </c>
      <c r="K15" s="19">
        <v>80</v>
      </c>
      <c r="L15" s="19">
        <v>15</v>
      </c>
      <c r="M15" s="19">
        <v>15</v>
      </c>
      <c r="N15" s="19">
        <v>4</v>
      </c>
    </row>
    <row r="16" spans="2:14" ht="20.100000000000001" customHeight="1" thickBot="1" x14ac:dyDescent="0.25">
      <c r="B16" s="4" t="s">
        <v>27</v>
      </c>
      <c r="C16" s="19">
        <v>18</v>
      </c>
      <c r="D16" s="19">
        <v>13</v>
      </c>
      <c r="E16" s="19">
        <v>19</v>
      </c>
      <c r="F16" s="19">
        <v>4</v>
      </c>
      <c r="G16" s="19">
        <v>3</v>
      </c>
      <c r="H16" s="19">
        <v>3</v>
      </c>
      <c r="I16" s="19">
        <v>12</v>
      </c>
      <c r="J16" s="19">
        <v>7</v>
      </c>
      <c r="K16" s="19">
        <v>15</v>
      </c>
      <c r="L16" s="19">
        <v>2</v>
      </c>
      <c r="M16" s="19">
        <v>3</v>
      </c>
      <c r="N16" s="19">
        <v>1</v>
      </c>
    </row>
    <row r="17" spans="2:14" ht="20.100000000000001" customHeight="1" thickBot="1" x14ac:dyDescent="0.25">
      <c r="B17" s="4" t="s">
        <v>28</v>
      </c>
      <c r="C17" s="19">
        <v>53</v>
      </c>
      <c r="D17" s="19">
        <v>43</v>
      </c>
      <c r="E17" s="19">
        <v>64</v>
      </c>
      <c r="F17" s="19">
        <v>13</v>
      </c>
      <c r="G17" s="19">
        <v>13</v>
      </c>
      <c r="H17" s="19">
        <v>8</v>
      </c>
      <c r="I17" s="19">
        <v>39</v>
      </c>
      <c r="J17" s="19">
        <v>29</v>
      </c>
      <c r="K17" s="19">
        <v>52</v>
      </c>
      <c r="L17" s="19">
        <v>1</v>
      </c>
      <c r="M17" s="19">
        <v>1</v>
      </c>
      <c r="N17" s="19">
        <v>4</v>
      </c>
    </row>
    <row r="18" spans="2:14" ht="20.100000000000001" customHeight="1" thickBot="1" x14ac:dyDescent="0.25">
      <c r="B18" s="4" t="s">
        <v>29</v>
      </c>
      <c r="C18" s="19">
        <v>35</v>
      </c>
      <c r="D18" s="19">
        <v>22</v>
      </c>
      <c r="E18" s="19">
        <v>149</v>
      </c>
      <c r="F18" s="19">
        <v>9</v>
      </c>
      <c r="G18" s="19">
        <v>8</v>
      </c>
      <c r="H18" s="19">
        <v>24</v>
      </c>
      <c r="I18" s="19">
        <v>26</v>
      </c>
      <c r="J18" s="19">
        <v>14</v>
      </c>
      <c r="K18" s="19">
        <v>120</v>
      </c>
      <c r="L18" s="19">
        <v>0</v>
      </c>
      <c r="M18" s="19">
        <v>0</v>
      </c>
      <c r="N18" s="19">
        <v>5</v>
      </c>
    </row>
    <row r="19" spans="2:14" ht="20.100000000000001" customHeight="1" thickBot="1" x14ac:dyDescent="0.25">
      <c r="B19" s="4" t="s">
        <v>30</v>
      </c>
      <c r="C19" s="19">
        <v>384</v>
      </c>
      <c r="D19" s="19">
        <v>273</v>
      </c>
      <c r="E19" s="19">
        <v>838</v>
      </c>
      <c r="F19" s="19">
        <v>116</v>
      </c>
      <c r="G19" s="19">
        <v>89</v>
      </c>
      <c r="H19" s="19">
        <v>193</v>
      </c>
      <c r="I19" s="19">
        <v>230</v>
      </c>
      <c r="J19" s="19">
        <v>159</v>
      </c>
      <c r="K19" s="19">
        <v>585</v>
      </c>
      <c r="L19" s="19">
        <v>38</v>
      </c>
      <c r="M19" s="19">
        <v>25</v>
      </c>
      <c r="N19" s="19">
        <v>60</v>
      </c>
    </row>
    <row r="20" spans="2:14" ht="20.100000000000001" customHeight="1" thickBot="1" x14ac:dyDescent="0.25">
      <c r="B20" s="4" t="s">
        <v>31</v>
      </c>
      <c r="C20" s="19">
        <v>216</v>
      </c>
      <c r="D20" s="19">
        <v>171</v>
      </c>
      <c r="E20" s="19">
        <v>242</v>
      </c>
      <c r="F20" s="19">
        <v>48</v>
      </c>
      <c r="G20" s="19">
        <v>34</v>
      </c>
      <c r="H20" s="19">
        <v>70</v>
      </c>
      <c r="I20" s="19">
        <v>122</v>
      </c>
      <c r="J20" s="19">
        <v>93</v>
      </c>
      <c r="K20" s="19">
        <v>148</v>
      </c>
      <c r="L20" s="19">
        <v>46</v>
      </c>
      <c r="M20" s="19">
        <v>44</v>
      </c>
      <c r="N20" s="19">
        <v>24</v>
      </c>
    </row>
    <row r="21" spans="2:14" ht="20.100000000000001" customHeight="1" thickBot="1" x14ac:dyDescent="0.25">
      <c r="B21" s="4" t="s">
        <v>32</v>
      </c>
      <c r="C21" s="19">
        <v>26</v>
      </c>
      <c r="D21" s="19">
        <v>7</v>
      </c>
      <c r="E21" s="19">
        <v>47</v>
      </c>
      <c r="F21" s="19">
        <v>6</v>
      </c>
      <c r="G21" s="19">
        <v>0</v>
      </c>
      <c r="H21" s="19">
        <v>9</v>
      </c>
      <c r="I21" s="19">
        <v>20</v>
      </c>
      <c r="J21" s="19">
        <v>7</v>
      </c>
      <c r="K21" s="19">
        <v>38</v>
      </c>
      <c r="L21" s="19">
        <v>0</v>
      </c>
      <c r="M21" s="19">
        <v>0</v>
      </c>
      <c r="N21" s="19">
        <v>0</v>
      </c>
    </row>
    <row r="22" spans="2:14" ht="20.100000000000001" customHeight="1" thickBot="1" x14ac:dyDescent="0.25">
      <c r="B22" s="4" t="s">
        <v>33</v>
      </c>
      <c r="C22" s="19">
        <v>43</v>
      </c>
      <c r="D22" s="19">
        <v>51</v>
      </c>
      <c r="E22" s="19">
        <v>147</v>
      </c>
      <c r="F22" s="19">
        <v>4</v>
      </c>
      <c r="G22" s="19">
        <v>6</v>
      </c>
      <c r="H22" s="19">
        <v>25</v>
      </c>
      <c r="I22" s="19">
        <v>33</v>
      </c>
      <c r="J22" s="19">
        <v>41</v>
      </c>
      <c r="K22" s="19">
        <v>114</v>
      </c>
      <c r="L22" s="19">
        <v>6</v>
      </c>
      <c r="M22" s="19">
        <v>4</v>
      </c>
      <c r="N22" s="19">
        <v>8</v>
      </c>
    </row>
    <row r="23" spans="2:14" ht="20.100000000000001" customHeight="1" thickBot="1" x14ac:dyDescent="0.25">
      <c r="B23" s="4" t="s">
        <v>34</v>
      </c>
      <c r="C23" s="19">
        <v>198</v>
      </c>
      <c r="D23" s="19">
        <v>209</v>
      </c>
      <c r="E23" s="19">
        <v>226</v>
      </c>
      <c r="F23" s="19">
        <v>32</v>
      </c>
      <c r="G23" s="19">
        <v>37</v>
      </c>
      <c r="H23" s="19">
        <v>39</v>
      </c>
      <c r="I23" s="19">
        <v>128</v>
      </c>
      <c r="J23" s="19">
        <v>126</v>
      </c>
      <c r="K23" s="19">
        <v>161</v>
      </c>
      <c r="L23" s="19">
        <v>38</v>
      </c>
      <c r="M23" s="19">
        <v>46</v>
      </c>
      <c r="N23" s="19">
        <v>26</v>
      </c>
    </row>
    <row r="24" spans="2:14" ht="20.100000000000001" customHeight="1" thickBot="1" x14ac:dyDescent="0.25">
      <c r="B24" s="4" t="s">
        <v>35</v>
      </c>
      <c r="C24" s="19">
        <v>95</v>
      </c>
      <c r="D24" s="19">
        <v>92</v>
      </c>
      <c r="E24" s="19">
        <v>75</v>
      </c>
      <c r="F24" s="19">
        <v>7</v>
      </c>
      <c r="G24" s="19">
        <v>3</v>
      </c>
      <c r="H24" s="19">
        <v>8</v>
      </c>
      <c r="I24" s="19">
        <v>34</v>
      </c>
      <c r="J24" s="19">
        <v>32</v>
      </c>
      <c r="K24" s="19">
        <v>58</v>
      </c>
      <c r="L24" s="19">
        <v>54</v>
      </c>
      <c r="M24" s="19">
        <v>57</v>
      </c>
      <c r="N24" s="19">
        <v>9</v>
      </c>
    </row>
    <row r="25" spans="2:14" ht="20.100000000000001" customHeight="1" thickBot="1" x14ac:dyDescent="0.25">
      <c r="B25" s="4" t="s">
        <v>36</v>
      </c>
      <c r="C25" s="19">
        <v>14</v>
      </c>
      <c r="D25" s="19">
        <v>31</v>
      </c>
      <c r="E25" s="19">
        <v>56</v>
      </c>
      <c r="F25" s="19">
        <v>5</v>
      </c>
      <c r="G25" s="19">
        <v>6</v>
      </c>
      <c r="H25" s="19">
        <v>11</v>
      </c>
      <c r="I25" s="19">
        <v>8</v>
      </c>
      <c r="J25" s="19">
        <v>24</v>
      </c>
      <c r="K25" s="19">
        <v>45</v>
      </c>
      <c r="L25" s="19">
        <v>1</v>
      </c>
      <c r="M25" s="19">
        <v>1</v>
      </c>
      <c r="N25" s="19">
        <v>0</v>
      </c>
    </row>
    <row r="26" spans="2:14" ht="20.100000000000001" customHeight="1" thickBot="1" x14ac:dyDescent="0.25">
      <c r="B26" s="5" t="s">
        <v>37</v>
      </c>
      <c r="C26" s="19">
        <v>44</v>
      </c>
      <c r="D26" s="19">
        <v>42</v>
      </c>
      <c r="E26" s="19">
        <v>38</v>
      </c>
      <c r="F26" s="19">
        <v>17</v>
      </c>
      <c r="G26" s="19">
        <v>15</v>
      </c>
      <c r="H26" s="19">
        <v>4</v>
      </c>
      <c r="I26" s="19">
        <v>27</v>
      </c>
      <c r="J26" s="19">
        <v>27</v>
      </c>
      <c r="K26" s="19">
        <v>32</v>
      </c>
      <c r="L26" s="19">
        <v>0</v>
      </c>
      <c r="M26" s="19">
        <v>0</v>
      </c>
      <c r="N26" s="19">
        <v>2</v>
      </c>
    </row>
    <row r="27" spans="2:14" ht="20.100000000000001" customHeight="1" thickBot="1" x14ac:dyDescent="0.25">
      <c r="B27" s="6" t="s">
        <v>38</v>
      </c>
      <c r="C27" s="20">
        <v>22</v>
      </c>
      <c r="D27" s="20">
        <v>7</v>
      </c>
      <c r="E27" s="20">
        <v>53</v>
      </c>
      <c r="F27" s="20">
        <v>3</v>
      </c>
      <c r="G27" s="20">
        <v>1</v>
      </c>
      <c r="H27" s="20">
        <v>7</v>
      </c>
      <c r="I27" s="20">
        <v>19</v>
      </c>
      <c r="J27" s="20">
        <v>6</v>
      </c>
      <c r="K27" s="20">
        <v>46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1660</v>
      </c>
      <c r="D28" s="9">
        <f t="shared" ref="D28:N28" si="0">SUM(D11:D27)</f>
        <v>1441</v>
      </c>
      <c r="E28" s="9">
        <f t="shared" si="0"/>
        <v>2684</v>
      </c>
      <c r="F28" s="9">
        <f t="shared" si="0"/>
        <v>346</v>
      </c>
      <c r="G28" s="9">
        <f t="shared" si="0"/>
        <v>286</v>
      </c>
      <c r="H28" s="9">
        <f t="shared" si="0"/>
        <v>473</v>
      </c>
      <c r="I28" s="9">
        <f t="shared" si="0"/>
        <v>1033</v>
      </c>
      <c r="J28" s="9">
        <f t="shared" si="0"/>
        <v>878</v>
      </c>
      <c r="K28" s="9">
        <f t="shared" si="0"/>
        <v>1980</v>
      </c>
      <c r="L28" s="9">
        <f t="shared" si="0"/>
        <v>281</v>
      </c>
      <c r="M28" s="9">
        <f t="shared" si="0"/>
        <v>277</v>
      </c>
      <c r="N28" s="9">
        <f t="shared" si="0"/>
        <v>231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8"/>
      <c r="C9" s="66" t="s">
        <v>104</v>
      </c>
      <c r="D9" s="59"/>
      <c r="E9" s="67"/>
      <c r="F9" s="66" t="s">
        <v>105</v>
      </c>
      <c r="G9" s="59"/>
      <c r="H9" s="59"/>
      <c r="I9" s="66" t="s">
        <v>106</v>
      </c>
      <c r="J9" s="59"/>
      <c r="K9" s="59"/>
      <c r="L9" s="66" t="s">
        <v>265</v>
      </c>
      <c r="M9" s="59"/>
      <c r="N9" s="59"/>
      <c r="O9" s="66" t="s">
        <v>107</v>
      </c>
      <c r="P9" s="59"/>
      <c r="Q9" s="59"/>
      <c r="R9" s="66" t="s">
        <v>108</v>
      </c>
      <c r="S9" s="59"/>
      <c r="T9" s="59"/>
      <c r="U9" s="66" t="s">
        <v>109</v>
      </c>
      <c r="V9" s="59"/>
      <c r="W9" s="59"/>
      <c r="X9" s="66" t="s">
        <v>110</v>
      </c>
      <c r="Y9" s="59"/>
      <c r="Z9" s="59"/>
      <c r="AA9" s="66" t="s">
        <v>111</v>
      </c>
      <c r="AB9" s="59"/>
      <c r="AC9" s="59"/>
      <c r="AD9" s="66" t="s">
        <v>112</v>
      </c>
      <c r="AE9" s="59"/>
      <c r="AF9" s="59"/>
      <c r="AG9" s="66" t="s">
        <v>113</v>
      </c>
      <c r="AH9" s="59"/>
      <c r="AI9" s="59"/>
    </row>
    <row r="10" spans="2:35" ht="42.75" customHeight="1" thickBot="1" x14ac:dyDescent="0.25">
      <c r="B10" s="6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486</v>
      </c>
      <c r="D11" s="18">
        <v>410</v>
      </c>
      <c r="E11" s="18">
        <v>201</v>
      </c>
      <c r="F11" s="18">
        <v>486</v>
      </c>
      <c r="G11" s="18">
        <v>410</v>
      </c>
      <c r="H11" s="18">
        <v>201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91</v>
      </c>
      <c r="V11" s="18">
        <v>65</v>
      </c>
      <c r="W11" s="18">
        <v>39</v>
      </c>
      <c r="X11" s="18">
        <v>66</v>
      </c>
      <c r="Y11" s="18">
        <v>65</v>
      </c>
      <c r="Z11" s="18">
        <v>14</v>
      </c>
      <c r="AA11" s="18">
        <v>25</v>
      </c>
      <c r="AB11" s="18">
        <v>0</v>
      </c>
      <c r="AC11" s="18">
        <v>25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87</v>
      </c>
      <c r="D12" s="19">
        <v>91</v>
      </c>
      <c r="E12" s="19">
        <v>8</v>
      </c>
      <c r="F12" s="19">
        <v>87</v>
      </c>
      <c r="G12" s="19">
        <v>91</v>
      </c>
      <c r="H12" s="19">
        <v>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17</v>
      </c>
      <c r="V12" s="19">
        <v>14</v>
      </c>
      <c r="W12" s="19">
        <v>3</v>
      </c>
      <c r="X12" s="19">
        <v>17</v>
      </c>
      <c r="Y12" s="19">
        <v>14</v>
      </c>
      <c r="Z12" s="19">
        <v>3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65</v>
      </c>
      <c r="D13" s="19">
        <v>69</v>
      </c>
      <c r="E13" s="19">
        <v>22</v>
      </c>
      <c r="F13" s="19">
        <v>65</v>
      </c>
      <c r="G13" s="19">
        <v>69</v>
      </c>
      <c r="H13" s="19">
        <v>22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8</v>
      </c>
      <c r="V13" s="19">
        <v>8</v>
      </c>
      <c r="W13" s="19">
        <v>2</v>
      </c>
      <c r="X13" s="19">
        <v>8</v>
      </c>
      <c r="Y13" s="19">
        <v>8</v>
      </c>
      <c r="Z13" s="19">
        <v>2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124</v>
      </c>
      <c r="D14" s="19">
        <v>150</v>
      </c>
      <c r="E14" s="19">
        <v>53</v>
      </c>
      <c r="F14" s="19">
        <v>124</v>
      </c>
      <c r="G14" s="19">
        <v>150</v>
      </c>
      <c r="H14" s="19">
        <v>53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24</v>
      </c>
      <c r="V14" s="19">
        <v>25</v>
      </c>
      <c r="W14" s="19">
        <v>10</v>
      </c>
      <c r="X14" s="19">
        <v>24</v>
      </c>
      <c r="Y14" s="19">
        <v>25</v>
      </c>
      <c r="Z14" s="19">
        <v>10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104</v>
      </c>
      <c r="D15" s="19">
        <v>111</v>
      </c>
      <c r="E15" s="19">
        <v>40</v>
      </c>
      <c r="F15" s="19">
        <v>102</v>
      </c>
      <c r="G15" s="19">
        <v>108</v>
      </c>
      <c r="H15" s="19">
        <v>40</v>
      </c>
      <c r="I15" s="19">
        <v>2</v>
      </c>
      <c r="J15" s="19">
        <v>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0</v>
      </c>
      <c r="R15" s="19">
        <v>0</v>
      </c>
      <c r="S15" s="19">
        <v>0</v>
      </c>
      <c r="T15" s="19">
        <v>0</v>
      </c>
      <c r="U15" s="19">
        <v>42</v>
      </c>
      <c r="V15" s="19">
        <v>33</v>
      </c>
      <c r="W15" s="19">
        <v>19</v>
      </c>
      <c r="X15" s="19">
        <v>42</v>
      </c>
      <c r="Y15" s="19">
        <v>33</v>
      </c>
      <c r="Z15" s="19">
        <v>19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20</v>
      </c>
      <c r="D16" s="19">
        <v>18</v>
      </c>
      <c r="E16" s="19">
        <v>9</v>
      </c>
      <c r="F16" s="19">
        <v>20</v>
      </c>
      <c r="G16" s="19">
        <v>18</v>
      </c>
      <c r="H16" s="19">
        <v>9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2</v>
      </c>
      <c r="V16" s="19">
        <v>2</v>
      </c>
      <c r="W16" s="19">
        <v>0</v>
      </c>
      <c r="X16" s="19">
        <v>2</v>
      </c>
      <c r="Y16" s="19">
        <v>2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145</v>
      </c>
      <c r="D17" s="19">
        <v>135</v>
      </c>
      <c r="E17" s="19">
        <v>74</v>
      </c>
      <c r="F17" s="19">
        <v>145</v>
      </c>
      <c r="G17" s="19">
        <v>135</v>
      </c>
      <c r="H17" s="19">
        <v>74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15</v>
      </c>
      <c r="V17" s="19">
        <v>26</v>
      </c>
      <c r="W17" s="19">
        <v>13</v>
      </c>
      <c r="X17" s="19">
        <v>15</v>
      </c>
      <c r="Y17" s="19">
        <v>26</v>
      </c>
      <c r="Z17" s="19">
        <v>13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90</v>
      </c>
      <c r="D18" s="19">
        <v>83</v>
      </c>
      <c r="E18" s="19">
        <v>97</v>
      </c>
      <c r="F18" s="19">
        <v>90</v>
      </c>
      <c r="G18" s="19">
        <v>82</v>
      </c>
      <c r="H18" s="19">
        <v>97</v>
      </c>
      <c r="I18" s="19">
        <v>0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25</v>
      </c>
      <c r="V18" s="19">
        <v>24</v>
      </c>
      <c r="W18" s="19">
        <v>45</v>
      </c>
      <c r="X18" s="19">
        <v>25</v>
      </c>
      <c r="Y18" s="19">
        <v>24</v>
      </c>
      <c r="Z18" s="19">
        <v>45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890</v>
      </c>
      <c r="D19" s="19">
        <v>837</v>
      </c>
      <c r="E19" s="19">
        <v>242</v>
      </c>
      <c r="F19" s="19">
        <v>887</v>
      </c>
      <c r="G19" s="19">
        <v>835</v>
      </c>
      <c r="H19" s="19">
        <v>240</v>
      </c>
      <c r="I19" s="19">
        <v>3</v>
      </c>
      <c r="J19" s="19">
        <v>2</v>
      </c>
      <c r="K19" s="19">
        <v>2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130</v>
      </c>
      <c r="V19" s="19">
        <v>127</v>
      </c>
      <c r="W19" s="19">
        <v>42</v>
      </c>
      <c r="X19" s="19">
        <v>130</v>
      </c>
      <c r="Y19" s="19">
        <v>127</v>
      </c>
      <c r="Z19" s="19">
        <v>42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401</v>
      </c>
      <c r="D20" s="19">
        <v>364</v>
      </c>
      <c r="E20" s="19">
        <v>78</v>
      </c>
      <c r="F20" s="19">
        <v>400</v>
      </c>
      <c r="G20" s="19">
        <v>364</v>
      </c>
      <c r="H20" s="19">
        <v>77</v>
      </c>
      <c r="I20" s="19">
        <v>1</v>
      </c>
      <c r="J20" s="19">
        <v>0</v>
      </c>
      <c r="K20" s="19">
        <v>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56</v>
      </c>
      <c r="V20" s="19">
        <v>55</v>
      </c>
      <c r="W20" s="19">
        <v>3</v>
      </c>
      <c r="X20" s="19">
        <v>56</v>
      </c>
      <c r="Y20" s="19">
        <v>55</v>
      </c>
      <c r="Z20" s="19">
        <v>2</v>
      </c>
      <c r="AA20" s="19">
        <v>0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27</v>
      </c>
      <c r="D21" s="19">
        <v>47</v>
      </c>
      <c r="E21" s="19">
        <v>24</v>
      </c>
      <c r="F21" s="19">
        <v>27</v>
      </c>
      <c r="G21" s="19">
        <v>47</v>
      </c>
      <c r="H21" s="19">
        <v>24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1</v>
      </c>
      <c r="W21" s="19">
        <v>0</v>
      </c>
      <c r="X21" s="19">
        <v>0</v>
      </c>
      <c r="Y21" s="19">
        <v>1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183</v>
      </c>
      <c r="D22" s="19">
        <v>167</v>
      </c>
      <c r="E22" s="19">
        <v>44</v>
      </c>
      <c r="F22" s="19">
        <v>183</v>
      </c>
      <c r="G22" s="19">
        <v>167</v>
      </c>
      <c r="H22" s="19">
        <v>44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17</v>
      </c>
      <c r="V22" s="19">
        <v>13</v>
      </c>
      <c r="W22" s="19">
        <v>10</v>
      </c>
      <c r="X22" s="19">
        <v>17</v>
      </c>
      <c r="Y22" s="19">
        <v>13</v>
      </c>
      <c r="Z22" s="19">
        <v>10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341</v>
      </c>
      <c r="D23" s="19">
        <v>323</v>
      </c>
      <c r="E23" s="19">
        <v>144</v>
      </c>
      <c r="F23" s="19">
        <v>335</v>
      </c>
      <c r="G23" s="19">
        <v>319</v>
      </c>
      <c r="H23" s="19">
        <v>142</v>
      </c>
      <c r="I23" s="19">
        <v>6</v>
      </c>
      <c r="J23" s="19">
        <v>4</v>
      </c>
      <c r="K23" s="19">
        <v>2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102</v>
      </c>
      <c r="V23" s="19">
        <v>106</v>
      </c>
      <c r="W23" s="19">
        <v>34</v>
      </c>
      <c r="X23" s="19">
        <v>102</v>
      </c>
      <c r="Y23" s="19">
        <v>106</v>
      </c>
      <c r="Z23" s="19">
        <v>34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91</v>
      </c>
      <c r="D24" s="19">
        <v>86</v>
      </c>
      <c r="E24" s="19">
        <v>106</v>
      </c>
      <c r="F24" s="19">
        <v>91</v>
      </c>
      <c r="G24" s="19">
        <v>86</v>
      </c>
      <c r="H24" s="19">
        <v>106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12</v>
      </c>
      <c r="V24" s="19">
        <v>10</v>
      </c>
      <c r="W24" s="19">
        <v>6</v>
      </c>
      <c r="X24" s="19">
        <v>12</v>
      </c>
      <c r="Y24" s="19">
        <v>10</v>
      </c>
      <c r="Z24" s="19">
        <v>6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36</v>
      </c>
      <c r="C25" s="19">
        <v>63</v>
      </c>
      <c r="D25" s="19">
        <v>52</v>
      </c>
      <c r="E25" s="19">
        <v>18</v>
      </c>
      <c r="F25" s="19">
        <v>63</v>
      </c>
      <c r="G25" s="19">
        <v>52</v>
      </c>
      <c r="H25" s="19">
        <v>18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3</v>
      </c>
      <c r="V25" s="19">
        <v>6</v>
      </c>
      <c r="W25" s="19">
        <v>4</v>
      </c>
      <c r="X25" s="19">
        <v>3</v>
      </c>
      <c r="Y25" s="19">
        <v>6</v>
      </c>
      <c r="Z25" s="19">
        <v>4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143</v>
      </c>
      <c r="D26" s="19">
        <v>145</v>
      </c>
      <c r="E26" s="19">
        <v>8</v>
      </c>
      <c r="F26" s="19">
        <v>143</v>
      </c>
      <c r="G26" s="19">
        <v>145</v>
      </c>
      <c r="H26" s="19">
        <v>8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16</v>
      </c>
      <c r="V26" s="19">
        <v>16</v>
      </c>
      <c r="W26" s="19">
        <v>0</v>
      </c>
      <c r="X26" s="19">
        <v>16</v>
      </c>
      <c r="Y26" s="19">
        <v>16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149</v>
      </c>
      <c r="D27" s="20">
        <v>128</v>
      </c>
      <c r="E27" s="20">
        <v>47</v>
      </c>
      <c r="F27" s="20">
        <v>149</v>
      </c>
      <c r="G27" s="20">
        <v>128</v>
      </c>
      <c r="H27" s="20">
        <v>47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6</v>
      </c>
      <c r="V27" s="20">
        <v>11</v>
      </c>
      <c r="W27" s="20">
        <v>0</v>
      </c>
      <c r="X27" s="20">
        <v>6</v>
      </c>
      <c r="Y27" s="20">
        <v>11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3409</v>
      </c>
      <c r="D28" s="9">
        <f t="shared" ref="D28:AI28" si="0">SUM(D11:D27)</f>
        <v>3216</v>
      </c>
      <c r="E28" s="9">
        <f t="shared" si="0"/>
        <v>1215</v>
      </c>
      <c r="F28" s="9">
        <f t="shared" si="0"/>
        <v>3397</v>
      </c>
      <c r="G28" s="9">
        <f t="shared" si="0"/>
        <v>3206</v>
      </c>
      <c r="H28" s="9">
        <f t="shared" si="0"/>
        <v>1210</v>
      </c>
      <c r="I28" s="9">
        <f t="shared" si="0"/>
        <v>12</v>
      </c>
      <c r="J28" s="9">
        <f t="shared" si="0"/>
        <v>9</v>
      </c>
      <c r="K28" s="9">
        <f t="shared" si="0"/>
        <v>5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1</v>
      </c>
      <c r="Q28" s="9">
        <f t="shared" si="0"/>
        <v>0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566</v>
      </c>
      <c r="V28" s="9">
        <f t="shared" si="0"/>
        <v>542</v>
      </c>
      <c r="W28" s="9">
        <f t="shared" si="0"/>
        <v>230</v>
      </c>
      <c r="X28" s="9">
        <f t="shared" si="0"/>
        <v>541</v>
      </c>
      <c r="Y28" s="9">
        <f t="shared" si="0"/>
        <v>542</v>
      </c>
      <c r="Z28" s="9">
        <f t="shared" si="0"/>
        <v>204</v>
      </c>
      <c r="AA28" s="9">
        <f t="shared" si="0"/>
        <v>25</v>
      </c>
      <c r="AB28" s="9">
        <f t="shared" si="0"/>
        <v>0</v>
      </c>
      <c r="AC28" s="9">
        <f t="shared" si="0"/>
        <v>26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6" t="s">
        <v>237</v>
      </c>
      <c r="D9" s="59"/>
      <c r="E9" s="59"/>
      <c r="F9" s="67"/>
      <c r="G9" s="66" t="s">
        <v>233</v>
      </c>
      <c r="H9" s="59"/>
      <c r="I9" s="59"/>
      <c r="J9" s="73"/>
      <c r="K9" s="66" t="s">
        <v>234</v>
      </c>
      <c r="L9" s="59"/>
      <c r="M9" s="59"/>
      <c r="N9" s="73"/>
      <c r="O9" s="66" t="s">
        <v>235</v>
      </c>
      <c r="P9" s="59"/>
      <c r="Q9" s="59"/>
      <c r="R9" s="73"/>
      <c r="S9" s="66" t="s">
        <v>236</v>
      </c>
      <c r="T9" s="59"/>
      <c r="U9" s="59"/>
      <c r="V9" s="59"/>
      <c r="W9" s="59"/>
    </row>
    <row r="10" spans="2:23" ht="28.5" customHeight="1" thickBot="1" x14ac:dyDescent="0.25">
      <c r="B10" s="10"/>
      <c r="C10" s="70" t="s">
        <v>116</v>
      </c>
      <c r="D10" s="72" t="s">
        <v>117</v>
      </c>
      <c r="E10" s="72"/>
      <c r="F10" s="69" t="s">
        <v>118</v>
      </c>
      <c r="G10" s="70" t="s">
        <v>116</v>
      </c>
      <c r="H10" s="72" t="s">
        <v>117</v>
      </c>
      <c r="I10" s="72"/>
      <c r="J10" s="69" t="s">
        <v>118</v>
      </c>
      <c r="K10" s="70" t="s">
        <v>116</v>
      </c>
      <c r="L10" s="72" t="s">
        <v>117</v>
      </c>
      <c r="M10" s="72"/>
      <c r="N10" s="69" t="s">
        <v>118</v>
      </c>
      <c r="O10" s="70" t="s">
        <v>116</v>
      </c>
      <c r="P10" s="72" t="s">
        <v>117</v>
      </c>
      <c r="Q10" s="72"/>
      <c r="R10" s="69" t="s">
        <v>118</v>
      </c>
      <c r="S10" s="70" t="s">
        <v>119</v>
      </c>
      <c r="T10" s="72" t="s">
        <v>120</v>
      </c>
      <c r="U10" s="72"/>
      <c r="V10" s="69" t="s">
        <v>121</v>
      </c>
      <c r="W10" s="70" t="s">
        <v>122</v>
      </c>
    </row>
    <row r="11" spans="2:23" ht="28.5" customHeight="1" thickBot="1" x14ac:dyDescent="0.25">
      <c r="B11" s="11"/>
      <c r="C11" s="71"/>
      <c r="D11" s="22" t="s">
        <v>123</v>
      </c>
      <c r="E11" s="22" t="s">
        <v>124</v>
      </c>
      <c r="F11" s="64"/>
      <c r="G11" s="71"/>
      <c r="H11" s="22" t="s">
        <v>123</v>
      </c>
      <c r="I11" s="22" t="s">
        <v>124</v>
      </c>
      <c r="J11" s="64"/>
      <c r="K11" s="71"/>
      <c r="L11" s="22" t="s">
        <v>123</v>
      </c>
      <c r="M11" s="22" t="s">
        <v>124</v>
      </c>
      <c r="N11" s="64"/>
      <c r="O11" s="71"/>
      <c r="P11" s="22" t="s">
        <v>123</v>
      </c>
      <c r="Q11" s="22" t="s">
        <v>124</v>
      </c>
      <c r="R11" s="64"/>
      <c r="S11" s="71"/>
      <c r="T11" s="22" t="s">
        <v>125</v>
      </c>
      <c r="U11" s="22" t="s">
        <v>126</v>
      </c>
      <c r="V11" s="64"/>
      <c r="W11" s="71"/>
    </row>
    <row r="12" spans="2:23" ht="20.100000000000001" customHeight="1" thickBot="1" x14ac:dyDescent="0.25">
      <c r="B12" s="3" t="s">
        <v>22</v>
      </c>
      <c r="C12" s="18">
        <v>510</v>
      </c>
      <c r="D12" s="18">
        <v>29</v>
      </c>
      <c r="E12" s="18">
        <v>37</v>
      </c>
      <c r="F12" s="18">
        <v>576</v>
      </c>
      <c r="G12" s="18">
        <v>211</v>
      </c>
      <c r="H12" s="18">
        <v>2</v>
      </c>
      <c r="I12" s="18">
        <v>6</v>
      </c>
      <c r="J12" s="18">
        <v>219</v>
      </c>
      <c r="K12" s="18">
        <v>299</v>
      </c>
      <c r="L12" s="18">
        <v>27</v>
      </c>
      <c r="M12" s="18">
        <v>31</v>
      </c>
      <c r="N12" s="18">
        <v>357</v>
      </c>
      <c r="O12" s="18">
        <v>0</v>
      </c>
      <c r="P12" s="18">
        <v>0</v>
      </c>
      <c r="Q12" s="18">
        <v>0</v>
      </c>
      <c r="R12" s="18">
        <v>0</v>
      </c>
      <c r="S12" s="18">
        <v>797</v>
      </c>
      <c r="T12" s="18">
        <v>101</v>
      </c>
      <c r="U12" s="18">
        <v>84</v>
      </c>
      <c r="V12" s="18">
        <v>41</v>
      </c>
      <c r="W12" s="18">
        <v>1023</v>
      </c>
    </row>
    <row r="13" spans="2:23" ht="20.100000000000001" customHeight="1" thickBot="1" x14ac:dyDescent="0.25">
      <c r="B13" s="4" t="s">
        <v>23</v>
      </c>
      <c r="C13" s="19">
        <v>96</v>
      </c>
      <c r="D13" s="19">
        <v>5</v>
      </c>
      <c r="E13" s="19">
        <v>0</v>
      </c>
      <c r="F13" s="19">
        <v>101</v>
      </c>
      <c r="G13" s="19">
        <v>38</v>
      </c>
      <c r="H13" s="19">
        <v>1</v>
      </c>
      <c r="I13" s="19">
        <v>0</v>
      </c>
      <c r="J13" s="19">
        <v>39</v>
      </c>
      <c r="K13" s="19">
        <v>58</v>
      </c>
      <c r="L13" s="19">
        <v>4</v>
      </c>
      <c r="M13" s="19">
        <v>0</v>
      </c>
      <c r="N13" s="19">
        <v>62</v>
      </c>
      <c r="O13" s="19">
        <v>0</v>
      </c>
      <c r="P13" s="19">
        <v>0</v>
      </c>
      <c r="Q13" s="19">
        <v>0</v>
      </c>
      <c r="R13" s="19">
        <v>0</v>
      </c>
      <c r="S13" s="19">
        <v>94</v>
      </c>
      <c r="T13" s="19">
        <v>16</v>
      </c>
      <c r="U13" s="19">
        <v>8</v>
      </c>
      <c r="V13" s="19">
        <v>3</v>
      </c>
      <c r="W13" s="19">
        <v>121</v>
      </c>
    </row>
    <row r="14" spans="2:23" ht="20.100000000000001" customHeight="1" thickBot="1" x14ac:dyDescent="0.25">
      <c r="B14" s="4" t="s">
        <v>24</v>
      </c>
      <c r="C14" s="19">
        <v>42</v>
      </c>
      <c r="D14" s="19">
        <v>0</v>
      </c>
      <c r="E14" s="19">
        <v>2</v>
      </c>
      <c r="F14" s="19">
        <v>44</v>
      </c>
      <c r="G14" s="19">
        <v>17</v>
      </c>
      <c r="H14" s="19">
        <v>0</v>
      </c>
      <c r="I14" s="19">
        <v>0</v>
      </c>
      <c r="J14" s="19">
        <v>17</v>
      </c>
      <c r="K14" s="19">
        <v>25</v>
      </c>
      <c r="L14" s="19">
        <v>0</v>
      </c>
      <c r="M14" s="19">
        <v>2</v>
      </c>
      <c r="N14" s="19">
        <v>27</v>
      </c>
      <c r="O14" s="19">
        <v>0</v>
      </c>
      <c r="P14" s="19">
        <v>0</v>
      </c>
      <c r="Q14" s="19">
        <v>0</v>
      </c>
      <c r="R14" s="19">
        <v>0</v>
      </c>
      <c r="S14" s="19">
        <v>49</v>
      </c>
      <c r="T14" s="19">
        <v>7</v>
      </c>
      <c r="U14" s="19">
        <v>4</v>
      </c>
      <c r="V14" s="19">
        <v>4</v>
      </c>
      <c r="W14" s="19">
        <v>64</v>
      </c>
    </row>
    <row r="15" spans="2:23" ht="20.100000000000001" customHeight="1" thickBot="1" x14ac:dyDescent="0.25">
      <c r="B15" s="4" t="s">
        <v>25</v>
      </c>
      <c r="C15" s="19">
        <v>43</v>
      </c>
      <c r="D15" s="19">
        <v>9</v>
      </c>
      <c r="E15" s="19">
        <v>1</v>
      </c>
      <c r="F15" s="19">
        <v>53</v>
      </c>
      <c r="G15" s="19">
        <v>17</v>
      </c>
      <c r="H15" s="19">
        <v>1</v>
      </c>
      <c r="I15" s="19">
        <v>0</v>
      </c>
      <c r="J15" s="19">
        <v>18</v>
      </c>
      <c r="K15" s="19">
        <v>26</v>
      </c>
      <c r="L15" s="19">
        <v>8</v>
      </c>
      <c r="M15" s="19">
        <v>1</v>
      </c>
      <c r="N15" s="19">
        <v>35</v>
      </c>
      <c r="O15" s="19">
        <v>0</v>
      </c>
      <c r="P15" s="19">
        <v>0</v>
      </c>
      <c r="Q15" s="19">
        <v>0</v>
      </c>
      <c r="R15" s="19">
        <v>0</v>
      </c>
      <c r="S15" s="19">
        <v>94</v>
      </c>
      <c r="T15" s="19">
        <v>23</v>
      </c>
      <c r="U15" s="19">
        <v>24</v>
      </c>
      <c r="V15" s="19">
        <v>2</v>
      </c>
      <c r="W15" s="19">
        <v>143</v>
      </c>
    </row>
    <row r="16" spans="2:23" ht="20.100000000000001" customHeight="1" thickBot="1" x14ac:dyDescent="0.25">
      <c r="B16" s="4" t="s">
        <v>26</v>
      </c>
      <c r="C16" s="19">
        <v>212</v>
      </c>
      <c r="D16" s="19">
        <v>8</v>
      </c>
      <c r="E16" s="19">
        <v>24</v>
      </c>
      <c r="F16" s="19">
        <v>244</v>
      </c>
      <c r="G16" s="19">
        <v>166</v>
      </c>
      <c r="H16" s="19">
        <v>2</v>
      </c>
      <c r="I16" s="19">
        <v>20</v>
      </c>
      <c r="J16" s="19">
        <v>188</v>
      </c>
      <c r="K16" s="19">
        <v>46</v>
      </c>
      <c r="L16" s="19">
        <v>6</v>
      </c>
      <c r="M16" s="19">
        <v>4</v>
      </c>
      <c r="N16" s="19">
        <v>56</v>
      </c>
      <c r="O16" s="19">
        <v>0</v>
      </c>
      <c r="P16" s="19">
        <v>0</v>
      </c>
      <c r="Q16" s="19">
        <v>0</v>
      </c>
      <c r="R16" s="19">
        <v>0</v>
      </c>
      <c r="S16" s="19">
        <v>227</v>
      </c>
      <c r="T16" s="19">
        <v>24</v>
      </c>
      <c r="U16" s="19">
        <v>20</v>
      </c>
      <c r="V16" s="19">
        <v>10</v>
      </c>
      <c r="W16" s="19">
        <v>281</v>
      </c>
    </row>
    <row r="17" spans="2:23" ht="20.100000000000001" customHeight="1" thickBot="1" x14ac:dyDescent="0.25">
      <c r="B17" s="4" t="s">
        <v>27</v>
      </c>
      <c r="C17" s="19">
        <v>23</v>
      </c>
      <c r="D17" s="19">
        <v>2</v>
      </c>
      <c r="E17" s="19">
        <v>2</v>
      </c>
      <c r="F17" s="19">
        <v>27</v>
      </c>
      <c r="G17" s="19">
        <v>9</v>
      </c>
      <c r="H17" s="19">
        <v>0</v>
      </c>
      <c r="I17" s="19">
        <v>1</v>
      </c>
      <c r="J17" s="19">
        <v>10</v>
      </c>
      <c r="K17" s="19">
        <v>14</v>
      </c>
      <c r="L17" s="19">
        <v>2</v>
      </c>
      <c r="M17" s="19">
        <v>1</v>
      </c>
      <c r="N17" s="19">
        <v>17</v>
      </c>
      <c r="O17" s="19">
        <v>0</v>
      </c>
      <c r="P17" s="19">
        <v>0</v>
      </c>
      <c r="Q17" s="19">
        <v>0</v>
      </c>
      <c r="R17" s="19">
        <v>0</v>
      </c>
      <c r="S17" s="19">
        <v>55</v>
      </c>
      <c r="T17" s="19">
        <v>8</v>
      </c>
      <c r="U17" s="19">
        <v>10</v>
      </c>
      <c r="V17" s="19">
        <v>1</v>
      </c>
      <c r="W17" s="19">
        <v>74</v>
      </c>
    </row>
    <row r="18" spans="2:23" ht="20.100000000000001" customHeight="1" thickBot="1" x14ac:dyDescent="0.25">
      <c r="B18" s="4" t="s">
        <v>28</v>
      </c>
      <c r="C18" s="19">
        <v>52</v>
      </c>
      <c r="D18" s="19">
        <v>1</v>
      </c>
      <c r="E18" s="19">
        <v>0</v>
      </c>
      <c r="F18" s="19">
        <v>53</v>
      </c>
      <c r="G18" s="19">
        <v>24</v>
      </c>
      <c r="H18" s="19">
        <v>0</v>
      </c>
      <c r="I18" s="19">
        <v>0</v>
      </c>
      <c r="J18" s="19">
        <v>24</v>
      </c>
      <c r="K18" s="19">
        <v>28</v>
      </c>
      <c r="L18" s="19">
        <v>1</v>
      </c>
      <c r="M18" s="19">
        <v>0</v>
      </c>
      <c r="N18" s="19">
        <v>29</v>
      </c>
      <c r="O18" s="19">
        <v>0</v>
      </c>
      <c r="P18" s="19">
        <v>0</v>
      </c>
      <c r="Q18" s="19">
        <v>0</v>
      </c>
      <c r="R18" s="19">
        <v>0</v>
      </c>
      <c r="S18" s="19">
        <v>212</v>
      </c>
      <c r="T18" s="19">
        <v>28</v>
      </c>
      <c r="U18" s="19">
        <v>10</v>
      </c>
      <c r="V18" s="19">
        <v>1</v>
      </c>
      <c r="W18" s="19">
        <v>251</v>
      </c>
    </row>
    <row r="19" spans="2:23" ht="20.100000000000001" customHeight="1" thickBot="1" x14ac:dyDescent="0.25">
      <c r="B19" s="4" t="s">
        <v>29</v>
      </c>
      <c r="C19" s="19">
        <v>117</v>
      </c>
      <c r="D19" s="19">
        <v>0</v>
      </c>
      <c r="E19" s="19">
        <v>1</v>
      </c>
      <c r="F19" s="19">
        <v>118</v>
      </c>
      <c r="G19" s="19">
        <v>39</v>
      </c>
      <c r="H19" s="19">
        <v>0</v>
      </c>
      <c r="I19" s="19">
        <v>0</v>
      </c>
      <c r="J19" s="19">
        <v>39</v>
      </c>
      <c r="K19" s="19">
        <v>78</v>
      </c>
      <c r="L19" s="19">
        <v>0</v>
      </c>
      <c r="M19" s="19">
        <v>1</v>
      </c>
      <c r="N19" s="19">
        <v>79</v>
      </c>
      <c r="O19" s="19">
        <v>0</v>
      </c>
      <c r="P19" s="19">
        <v>0</v>
      </c>
      <c r="Q19" s="19">
        <v>0</v>
      </c>
      <c r="R19" s="19">
        <v>0</v>
      </c>
      <c r="S19" s="19">
        <v>151</v>
      </c>
      <c r="T19" s="19">
        <v>35</v>
      </c>
      <c r="U19" s="19">
        <v>22</v>
      </c>
      <c r="V19" s="19">
        <v>2</v>
      </c>
      <c r="W19" s="19">
        <v>210</v>
      </c>
    </row>
    <row r="20" spans="2:23" ht="20.100000000000001" customHeight="1" thickBot="1" x14ac:dyDescent="0.25">
      <c r="B20" s="4" t="s">
        <v>30</v>
      </c>
      <c r="C20" s="19">
        <v>169</v>
      </c>
      <c r="D20" s="19">
        <v>6</v>
      </c>
      <c r="E20" s="19">
        <v>17</v>
      </c>
      <c r="F20" s="19">
        <v>192</v>
      </c>
      <c r="G20" s="19">
        <v>52</v>
      </c>
      <c r="H20" s="19">
        <v>2</v>
      </c>
      <c r="I20" s="19">
        <v>1</v>
      </c>
      <c r="J20" s="19">
        <v>55</v>
      </c>
      <c r="K20" s="19">
        <v>117</v>
      </c>
      <c r="L20" s="19">
        <v>4</v>
      </c>
      <c r="M20" s="19">
        <v>16</v>
      </c>
      <c r="N20" s="19">
        <v>137</v>
      </c>
      <c r="O20" s="19">
        <v>0</v>
      </c>
      <c r="P20" s="19">
        <v>0</v>
      </c>
      <c r="Q20" s="19">
        <v>0</v>
      </c>
      <c r="R20" s="19">
        <v>0</v>
      </c>
      <c r="S20" s="19">
        <v>682</v>
      </c>
      <c r="T20" s="19">
        <v>119</v>
      </c>
      <c r="U20" s="19">
        <v>105</v>
      </c>
      <c r="V20" s="19">
        <v>81</v>
      </c>
      <c r="W20" s="19">
        <v>987</v>
      </c>
    </row>
    <row r="21" spans="2:23" ht="20.100000000000001" customHeight="1" thickBot="1" x14ac:dyDescent="0.25">
      <c r="B21" s="4" t="s">
        <v>31</v>
      </c>
      <c r="C21" s="19">
        <v>328</v>
      </c>
      <c r="D21" s="19">
        <v>26</v>
      </c>
      <c r="E21" s="19">
        <v>26</v>
      </c>
      <c r="F21" s="19">
        <v>380</v>
      </c>
      <c r="G21" s="19">
        <v>86</v>
      </c>
      <c r="H21" s="19">
        <v>3</v>
      </c>
      <c r="I21" s="19">
        <v>4</v>
      </c>
      <c r="J21" s="19">
        <v>93</v>
      </c>
      <c r="K21" s="19">
        <v>242</v>
      </c>
      <c r="L21" s="19">
        <v>23</v>
      </c>
      <c r="M21" s="19">
        <v>22</v>
      </c>
      <c r="N21" s="19">
        <v>287</v>
      </c>
      <c r="O21" s="19">
        <v>0</v>
      </c>
      <c r="P21" s="19">
        <v>0</v>
      </c>
      <c r="Q21" s="19">
        <v>0</v>
      </c>
      <c r="R21" s="19">
        <v>0</v>
      </c>
      <c r="S21" s="19">
        <v>393</v>
      </c>
      <c r="T21" s="19">
        <v>89</v>
      </c>
      <c r="U21" s="19">
        <v>34</v>
      </c>
      <c r="V21" s="19">
        <v>45</v>
      </c>
      <c r="W21" s="19">
        <v>561</v>
      </c>
    </row>
    <row r="22" spans="2:23" ht="20.100000000000001" customHeight="1" thickBot="1" x14ac:dyDescent="0.25">
      <c r="B22" s="4" t="s">
        <v>32</v>
      </c>
      <c r="C22" s="19">
        <v>23</v>
      </c>
      <c r="D22" s="19">
        <v>0</v>
      </c>
      <c r="E22" s="19">
        <v>0</v>
      </c>
      <c r="F22" s="19">
        <v>23</v>
      </c>
      <c r="G22" s="19">
        <v>9</v>
      </c>
      <c r="H22" s="19">
        <v>0</v>
      </c>
      <c r="I22" s="19">
        <v>0</v>
      </c>
      <c r="J22" s="19">
        <v>9</v>
      </c>
      <c r="K22" s="19">
        <v>14</v>
      </c>
      <c r="L22" s="19">
        <v>0</v>
      </c>
      <c r="M22" s="19">
        <v>0</v>
      </c>
      <c r="N22" s="19">
        <v>14</v>
      </c>
      <c r="O22" s="19">
        <v>0</v>
      </c>
      <c r="P22" s="19">
        <v>0</v>
      </c>
      <c r="Q22" s="19">
        <v>0</v>
      </c>
      <c r="R22" s="19">
        <v>0</v>
      </c>
      <c r="S22" s="19">
        <v>63</v>
      </c>
      <c r="T22" s="19">
        <v>5</v>
      </c>
      <c r="U22" s="19">
        <v>12</v>
      </c>
      <c r="V22" s="19">
        <v>2</v>
      </c>
      <c r="W22" s="19">
        <v>82</v>
      </c>
    </row>
    <row r="23" spans="2:23" ht="20.100000000000001" customHeight="1" thickBot="1" x14ac:dyDescent="0.25">
      <c r="B23" s="4" t="s">
        <v>33</v>
      </c>
      <c r="C23" s="19">
        <v>77</v>
      </c>
      <c r="D23" s="19">
        <v>2</v>
      </c>
      <c r="E23" s="19">
        <v>11</v>
      </c>
      <c r="F23" s="19">
        <v>90</v>
      </c>
      <c r="G23" s="19">
        <v>34</v>
      </c>
      <c r="H23" s="19">
        <v>0</v>
      </c>
      <c r="I23" s="19">
        <v>2</v>
      </c>
      <c r="J23" s="19">
        <v>36</v>
      </c>
      <c r="K23" s="19">
        <v>43</v>
      </c>
      <c r="L23" s="19">
        <v>2</v>
      </c>
      <c r="M23" s="19">
        <v>9</v>
      </c>
      <c r="N23" s="19">
        <v>54</v>
      </c>
      <c r="O23" s="19">
        <v>0</v>
      </c>
      <c r="P23" s="19">
        <v>0</v>
      </c>
      <c r="Q23" s="19">
        <v>0</v>
      </c>
      <c r="R23" s="19">
        <v>0</v>
      </c>
      <c r="S23" s="19">
        <v>184</v>
      </c>
      <c r="T23" s="19">
        <v>18</v>
      </c>
      <c r="U23" s="19">
        <v>16</v>
      </c>
      <c r="V23" s="19">
        <v>1</v>
      </c>
      <c r="W23" s="19">
        <v>219</v>
      </c>
    </row>
    <row r="24" spans="2:23" ht="20.100000000000001" customHeight="1" thickBot="1" x14ac:dyDescent="0.25">
      <c r="B24" s="4" t="s">
        <v>34</v>
      </c>
      <c r="C24" s="19">
        <v>144</v>
      </c>
      <c r="D24" s="19">
        <v>10</v>
      </c>
      <c r="E24" s="19">
        <v>12</v>
      </c>
      <c r="F24" s="19">
        <v>166</v>
      </c>
      <c r="G24" s="19">
        <v>20</v>
      </c>
      <c r="H24" s="19">
        <v>0</v>
      </c>
      <c r="I24" s="19">
        <v>0</v>
      </c>
      <c r="J24" s="19">
        <v>20</v>
      </c>
      <c r="K24" s="19">
        <v>124</v>
      </c>
      <c r="L24" s="19">
        <v>10</v>
      </c>
      <c r="M24" s="19">
        <v>12</v>
      </c>
      <c r="N24" s="19">
        <v>146</v>
      </c>
      <c r="O24" s="19">
        <v>0</v>
      </c>
      <c r="P24" s="19">
        <v>0</v>
      </c>
      <c r="Q24" s="19">
        <v>0</v>
      </c>
      <c r="R24" s="19">
        <v>0</v>
      </c>
      <c r="S24" s="19">
        <v>438</v>
      </c>
      <c r="T24" s="19">
        <v>74</v>
      </c>
      <c r="U24" s="19">
        <v>45</v>
      </c>
      <c r="V24" s="19">
        <v>46</v>
      </c>
      <c r="W24" s="19">
        <v>603</v>
      </c>
    </row>
    <row r="25" spans="2:23" ht="20.100000000000001" customHeight="1" thickBot="1" x14ac:dyDescent="0.25">
      <c r="B25" s="4" t="s">
        <v>35</v>
      </c>
      <c r="C25" s="19">
        <v>91</v>
      </c>
      <c r="D25" s="19">
        <v>1</v>
      </c>
      <c r="E25" s="19">
        <v>4</v>
      </c>
      <c r="F25" s="19">
        <v>96</v>
      </c>
      <c r="G25" s="19">
        <v>57</v>
      </c>
      <c r="H25" s="19">
        <v>0</v>
      </c>
      <c r="I25" s="19">
        <v>0</v>
      </c>
      <c r="J25" s="19">
        <v>57</v>
      </c>
      <c r="K25" s="19">
        <v>34</v>
      </c>
      <c r="L25" s="19">
        <v>1</v>
      </c>
      <c r="M25" s="19">
        <v>4</v>
      </c>
      <c r="N25" s="19">
        <v>39</v>
      </c>
      <c r="O25" s="19">
        <v>0</v>
      </c>
      <c r="P25" s="19">
        <v>0</v>
      </c>
      <c r="Q25" s="19">
        <v>0</v>
      </c>
      <c r="R25" s="19">
        <v>0</v>
      </c>
      <c r="S25" s="19">
        <v>176</v>
      </c>
      <c r="T25" s="19">
        <v>17</v>
      </c>
      <c r="U25" s="19">
        <v>17</v>
      </c>
      <c r="V25" s="19">
        <v>15</v>
      </c>
      <c r="W25" s="19">
        <v>225</v>
      </c>
    </row>
    <row r="26" spans="2:23" ht="20.100000000000001" customHeight="1" thickBot="1" x14ac:dyDescent="0.25">
      <c r="B26" s="4" t="s">
        <v>36</v>
      </c>
      <c r="C26" s="19">
        <v>16</v>
      </c>
      <c r="D26" s="19">
        <v>0</v>
      </c>
      <c r="E26" s="19">
        <v>0</v>
      </c>
      <c r="F26" s="19">
        <v>16</v>
      </c>
      <c r="G26" s="19">
        <v>1</v>
      </c>
      <c r="H26" s="19">
        <v>0</v>
      </c>
      <c r="I26" s="19">
        <v>0</v>
      </c>
      <c r="J26" s="19">
        <v>1</v>
      </c>
      <c r="K26" s="19">
        <v>15</v>
      </c>
      <c r="L26" s="19">
        <v>0</v>
      </c>
      <c r="M26" s="19">
        <v>0</v>
      </c>
      <c r="N26" s="19">
        <v>15</v>
      </c>
      <c r="O26" s="19">
        <v>0</v>
      </c>
      <c r="P26" s="19">
        <v>0</v>
      </c>
      <c r="Q26" s="19">
        <v>0</v>
      </c>
      <c r="R26" s="19">
        <v>0</v>
      </c>
      <c r="S26" s="19">
        <v>52</v>
      </c>
      <c r="T26" s="19">
        <v>12</v>
      </c>
      <c r="U26" s="19">
        <v>8</v>
      </c>
      <c r="V26" s="19">
        <v>7</v>
      </c>
      <c r="W26" s="19">
        <v>79</v>
      </c>
    </row>
    <row r="27" spans="2:23" ht="20.100000000000001" customHeight="1" thickBot="1" x14ac:dyDescent="0.25">
      <c r="B27" s="5" t="s">
        <v>37</v>
      </c>
      <c r="C27" s="19">
        <v>78</v>
      </c>
      <c r="D27" s="19">
        <v>0</v>
      </c>
      <c r="E27" s="19">
        <v>4</v>
      </c>
      <c r="F27" s="19">
        <v>82</v>
      </c>
      <c r="G27" s="19">
        <v>53</v>
      </c>
      <c r="H27" s="19">
        <v>0</v>
      </c>
      <c r="I27" s="19">
        <v>0</v>
      </c>
      <c r="J27" s="19">
        <v>53</v>
      </c>
      <c r="K27" s="19">
        <v>25</v>
      </c>
      <c r="L27" s="19">
        <v>0</v>
      </c>
      <c r="M27" s="19">
        <v>4</v>
      </c>
      <c r="N27" s="19">
        <v>29</v>
      </c>
      <c r="O27" s="19">
        <v>0</v>
      </c>
      <c r="P27" s="19">
        <v>0</v>
      </c>
      <c r="Q27" s="19">
        <v>0</v>
      </c>
      <c r="R27" s="19">
        <v>0</v>
      </c>
      <c r="S27" s="19">
        <v>146</v>
      </c>
      <c r="T27" s="19">
        <v>17</v>
      </c>
      <c r="U27" s="19">
        <v>3</v>
      </c>
      <c r="V27" s="19">
        <v>6</v>
      </c>
      <c r="W27" s="19">
        <v>172</v>
      </c>
    </row>
    <row r="28" spans="2:23" ht="20.100000000000001" customHeight="1" thickBot="1" x14ac:dyDescent="0.25">
      <c r="B28" s="6" t="s">
        <v>38</v>
      </c>
      <c r="C28" s="20">
        <v>22</v>
      </c>
      <c r="D28" s="20">
        <v>0</v>
      </c>
      <c r="E28" s="20">
        <v>2</v>
      </c>
      <c r="F28" s="20">
        <v>24</v>
      </c>
      <c r="G28" s="20">
        <v>3</v>
      </c>
      <c r="H28" s="20">
        <v>0</v>
      </c>
      <c r="I28" s="20">
        <v>0</v>
      </c>
      <c r="J28" s="20">
        <v>3</v>
      </c>
      <c r="K28" s="20">
        <v>19</v>
      </c>
      <c r="L28" s="20">
        <v>0</v>
      </c>
      <c r="M28" s="20">
        <v>2</v>
      </c>
      <c r="N28" s="20">
        <v>21</v>
      </c>
      <c r="O28" s="20">
        <v>0</v>
      </c>
      <c r="P28" s="20">
        <v>0</v>
      </c>
      <c r="Q28" s="20">
        <v>0</v>
      </c>
      <c r="R28" s="20">
        <v>0</v>
      </c>
      <c r="S28" s="20">
        <v>29</v>
      </c>
      <c r="T28" s="20">
        <v>4</v>
      </c>
      <c r="U28" s="20">
        <v>3</v>
      </c>
      <c r="V28" s="20">
        <v>0</v>
      </c>
      <c r="W28" s="20">
        <v>36</v>
      </c>
    </row>
    <row r="29" spans="2:23" ht="20.100000000000001" customHeight="1" thickBot="1" x14ac:dyDescent="0.25">
      <c r="B29" s="7" t="s">
        <v>39</v>
      </c>
      <c r="C29" s="9">
        <f>SUM(C12:C28)</f>
        <v>2043</v>
      </c>
      <c r="D29" s="9">
        <f t="shared" ref="D29:W29" si="0">SUM(D12:D28)</f>
        <v>99</v>
      </c>
      <c r="E29" s="9">
        <f t="shared" si="0"/>
        <v>143</v>
      </c>
      <c r="F29" s="9">
        <f t="shared" si="0"/>
        <v>2285</v>
      </c>
      <c r="G29" s="9">
        <f t="shared" si="0"/>
        <v>836</v>
      </c>
      <c r="H29" s="9">
        <f t="shared" si="0"/>
        <v>11</v>
      </c>
      <c r="I29" s="9">
        <f t="shared" si="0"/>
        <v>34</v>
      </c>
      <c r="J29" s="9">
        <f t="shared" si="0"/>
        <v>881</v>
      </c>
      <c r="K29" s="9">
        <f t="shared" si="0"/>
        <v>1207</v>
      </c>
      <c r="L29" s="9">
        <f t="shared" si="0"/>
        <v>88</v>
      </c>
      <c r="M29" s="9">
        <f t="shared" si="0"/>
        <v>109</v>
      </c>
      <c r="N29" s="9">
        <f t="shared" si="0"/>
        <v>1404</v>
      </c>
      <c r="O29" s="9">
        <f t="shared" si="0"/>
        <v>0</v>
      </c>
      <c r="P29" s="9">
        <f t="shared" si="0"/>
        <v>0</v>
      </c>
      <c r="Q29" s="9">
        <f t="shared" si="0"/>
        <v>0</v>
      </c>
      <c r="R29" s="9">
        <f t="shared" si="0"/>
        <v>0</v>
      </c>
      <c r="S29" s="9">
        <f t="shared" si="0"/>
        <v>3842</v>
      </c>
      <c r="T29" s="9">
        <f t="shared" si="0"/>
        <v>597</v>
      </c>
      <c r="U29" s="9">
        <f t="shared" si="0"/>
        <v>425</v>
      </c>
      <c r="V29" s="9">
        <f t="shared" si="0"/>
        <v>267</v>
      </c>
      <c r="W29" s="9">
        <f t="shared" si="0"/>
        <v>5131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6" t="s">
        <v>238</v>
      </c>
      <c r="D9" s="59"/>
      <c r="E9" s="59"/>
      <c r="F9" s="59"/>
      <c r="G9" s="73"/>
      <c r="H9" s="66" t="s">
        <v>239</v>
      </c>
      <c r="I9" s="59"/>
      <c r="J9" s="59"/>
      <c r="K9" s="59"/>
      <c r="L9" s="73"/>
      <c r="M9" s="66" t="s">
        <v>52</v>
      </c>
      <c r="N9" s="59"/>
      <c r="O9" s="59"/>
      <c r="P9" s="59"/>
      <c r="Q9" s="73"/>
    </row>
    <row r="10" spans="2:17" ht="28.5" customHeight="1" x14ac:dyDescent="0.2">
      <c r="B10" s="11"/>
      <c r="C10" s="76" t="s">
        <v>127</v>
      </c>
      <c r="D10" s="76"/>
      <c r="E10" s="76" t="s">
        <v>128</v>
      </c>
      <c r="F10" s="76"/>
      <c r="G10" s="74" t="s">
        <v>52</v>
      </c>
      <c r="H10" s="76" t="s">
        <v>129</v>
      </c>
      <c r="I10" s="76"/>
      <c r="J10" s="74" t="s">
        <v>128</v>
      </c>
      <c r="K10" s="74"/>
      <c r="L10" s="74" t="s">
        <v>52</v>
      </c>
      <c r="M10" s="76" t="s">
        <v>127</v>
      </c>
      <c r="N10" s="76"/>
      <c r="O10" s="74" t="s">
        <v>128</v>
      </c>
      <c r="P10" s="74"/>
      <c r="Q10" s="74" t="s">
        <v>52</v>
      </c>
    </row>
    <row r="11" spans="2:17" ht="42" customHeight="1" thickBot="1" x14ac:dyDescent="0.25">
      <c r="B11" s="13"/>
      <c r="C11" s="21" t="s">
        <v>41</v>
      </c>
      <c r="D11" s="21" t="s">
        <v>130</v>
      </c>
      <c r="E11" s="21" t="s">
        <v>41</v>
      </c>
      <c r="F11" s="21" t="s">
        <v>130</v>
      </c>
      <c r="G11" s="75"/>
      <c r="H11" s="21" t="s">
        <v>41</v>
      </c>
      <c r="I11" s="21" t="s">
        <v>130</v>
      </c>
      <c r="J11" s="21" t="s">
        <v>41</v>
      </c>
      <c r="K11" s="21" t="s">
        <v>130</v>
      </c>
      <c r="L11" s="75"/>
      <c r="M11" s="21" t="s">
        <v>41</v>
      </c>
      <c r="N11" s="21" t="s">
        <v>130</v>
      </c>
      <c r="O11" s="21" t="s">
        <v>41</v>
      </c>
      <c r="P11" s="21" t="s">
        <v>130</v>
      </c>
      <c r="Q11" s="75"/>
    </row>
    <row r="12" spans="2:17" ht="20.100000000000001" customHeight="1" thickBot="1" x14ac:dyDescent="0.25">
      <c r="B12" s="3" t="s">
        <v>22</v>
      </c>
      <c r="C12" s="18">
        <v>67</v>
      </c>
      <c r="D12" s="18">
        <v>22</v>
      </c>
      <c r="E12" s="18">
        <v>786</v>
      </c>
      <c r="F12" s="18">
        <v>887</v>
      </c>
      <c r="G12" s="18">
        <v>1762</v>
      </c>
      <c r="H12" s="18">
        <v>0</v>
      </c>
      <c r="I12" s="18">
        <v>2</v>
      </c>
      <c r="J12" s="18">
        <v>0</v>
      </c>
      <c r="K12" s="18">
        <v>1</v>
      </c>
      <c r="L12" s="18">
        <v>3</v>
      </c>
      <c r="M12" s="18">
        <v>67</v>
      </c>
      <c r="N12" s="18">
        <v>24</v>
      </c>
      <c r="O12" s="18">
        <v>786</v>
      </c>
      <c r="P12" s="18">
        <v>888</v>
      </c>
      <c r="Q12" s="18">
        <v>1765</v>
      </c>
    </row>
    <row r="13" spans="2:17" ht="20.100000000000001" customHeight="1" thickBot="1" x14ac:dyDescent="0.25">
      <c r="B13" s="4" t="s">
        <v>23</v>
      </c>
      <c r="C13" s="19">
        <v>0</v>
      </c>
      <c r="D13" s="19">
        <v>0</v>
      </c>
      <c r="E13" s="19">
        <v>55</v>
      </c>
      <c r="F13" s="19">
        <v>148</v>
      </c>
      <c r="G13" s="19">
        <v>203</v>
      </c>
      <c r="H13" s="19">
        <v>0</v>
      </c>
      <c r="I13" s="19">
        <v>0</v>
      </c>
      <c r="J13" s="19">
        <v>0</v>
      </c>
      <c r="K13" s="19">
        <v>1</v>
      </c>
      <c r="L13" s="19">
        <v>1</v>
      </c>
      <c r="M13" s="19">
        <v>0</v>
      </c>
      <c r="N13" s="19">
        <v>0</v>
      </c>
      <c r="O13" s="19">
        <v>55</v>
      </c>
      <c r="P13" s="19">
        <v>149</v>
      </c>
      <c r="Q13" s="19">
        <v>204</v>
      </c>
    </row>
    <row r="14" spans="2:17" ht="20.100000000000001" customHeight="1" thickBot="1" x14ac:dyDescent="0.25">
      <c r="B14" s="4" t="s">
        <v>24</v>
      </c>
      <c r="C14" s="19">
        <v>5</v>
      </c>
      <c r="D14" s="19">
        <v>1</v>
      </c>
      <c r="E14" s="19">
        <v>102</v>
      </c>
      <c r="F14" s="19">
        <v>101</v>
      </c>
      <c r="G14" s="19">
        <v>209</v>
      </c>
      <c r="H14" s="19">
        <v>0</v>
      </c>
      <c r="I14" s="19">
        <v>1</v>
      </c>
      <c r="J14" s="19">
        <v>0</v>
      </c>
      <c r="K14" s="19">
        <v>0</v>
      </c>
      <c r="L14" s="19">
        <v>1</v>
      </c>
      <c r="M14" s="19">
        <v>5</v>
      </c>
      <c r="N14" s="19">
        <v>2</v>
      </c>
      <c r="O14" s="19">
        <v>102</v>
      </c>
      <c r="P14" s="19">
        <v>101</v>
      </c>
      <c r="Q14" s="19">
        <v>210</v>
      </c>
    </row>
    <row r="15" spans="2:17" ht="20.100000000000001" customHeight="1" thickBot="1" x14ac:dyDescent="0.25">
      <c r="B15" s="4" t="s">
        <v>25</v>
      </c>
      <c r="C15" s="19">
        <v>0</v>
      </c>
      <c r="D15" s="19">
        <v>0</v>
      </c>
      <c r="E15" s="19">
        <v>57</v>
      </c>
      <c r="F15" s="19">
        <v>268</v>
      </c>
      <c r="G15" s="19">
        <v>325</v>
      </c>
      <c r="H15" s="19">
        <v>0</v>
      </c>
      <c r="I15" s="19">
        <v>0</v>
      </c>
      <c r="J15" s="19">
        <v>0</v>
      </c>
      <c r="K15" s="19">
        <v>2</v>
      </c>
      <c r="L15" s="19">
        <v>2</v>
      </c>
      <c r="M15" s="19">
        <v>0</v>
      </c>
      <c r="N15" s="19">
        <v>0</v>
      </c>
      <c r="O15" s="19">
        <v>57</v>
      </c>
      <c r="P15" s="19">
        <v>270</v>
      </c>
      <c r="Q15" s="19">
        <v>327</v>
      </c>
    </row>
    <row r="16" spans="2:17" ht="20.100000000000001" customHeight="1" thickBot="1" x14ac:dyDescent="0.25">
      <c r="B16" s="4" t="s">
        <v>26</v>
      </c>
      <c r="C16" s="19">
        <v>2</v>
      </c>
      <c r="D16" s="19">
        <v>2</v>
      </c>
      <c r="E16" s="19">
        <v>48</v>
      </c>
      <c r="F16" s="19">
        <v>113</v>
      </c>
      <c r="G16" s="19">
        <v>165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2</v>
      </c>
      <c r="N16" s="19">
        <v>2</v>
      </c>
      <c r="O16" s="19">
        <v>48</v>
      </c>
      <c r="P16" s="19">
        <v>113</v>
      </c>
      <c r="Q16" s="19">
        <v>165</v>
      </c>
    </row>
    <row r="17" spans="2:17" ht="20.100000000000001" customHeight="1" thickBot="1" x14ac:dyDescent="0.25">
      <c r="B17" s="4" t="s">
        <v>27</v>
      </c>
      <c r="C17" s="19">
        <v>1</v>
      </c>
      <c r="D17" s="19">
        <v>21</v>
      </c>
      <c r="E17" s="19">
        <v>37</v>
      </c>
      <c r="F17" s="19">
        <v>13</v>
      </c>
      <c r="G17" s="19">
        <v>72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</v>
      </c>
      <c r="N17" s="19">
        <v>21</v>
      </c>
      <c r="O17" s="19">
        <v>37</v>
      </c>
      <c r="P17" s="19">
        <v>13</v>
      </c>
      <c r="Q17" s="19">
        <v>72</v>
      </c>
    </row>
    <row r="18" spans="2:17" ht="20.100000000000001" customHeight="1" thickBot="1" x14ac:dyDescent="0.25">
      <c r="B18" s="4" t="s">
        <v>28</v>
      </c>
      <c r="C18" s="19">
        <v>3</v>
      </c>
      <c r="D18" s="19">
        <v>9</v>
      </c>
      <c r="E18" s="19">
        <v>103</v>
      </c>
      <c r="F18" s="19">
        <v>157</v>
      </c>
      <c r="G18" s="19">
        <v>272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3</v>
      </c>
      <c r="N18" s="19">
        <v>9</v>
      </c>
      <c r="O18" s="19">
        <v>103</v>
      </c>
      <c r="P18" s="19">
        <v>157</v>
      </c>
      <c r="Q18" s="19">
        <v>272</v>
      </c>
    </row>
    <row r="19" spans="2:17" ht="20.100000000000001" customHeight="1" thickBot="1" x14ac:dyDescent="0.25">
      <c r="B19" s="4" t="s">
        <v>29</v>
      </c>
      <c r="C19" s="19">
        <v>0</v>
      </c>
      <c r="D19" s="19">
        <v>2</v>
      </c>
      <c r="E19" s="19">
        <v>119</v>
      </c>
      <c r="F19" s="19">
        <v>118</v>
      </c>
      <c r="G19" s="19">
        <v>239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</v>
      </c>
      <c r="O19" s="19">
        <v>119</v>
      </c>
      <c r="P19" s="19">
        <v>118</v>
      </c>
      <c r="Q19" s="19">
        <v>239</v>
      </c>
    </row>
    <row r="20" spans="2:17" ht="20.100000000000001" customHeight="1" thickBot="1" x14ac:dyDescent="0.25">
      <c r="B20" s="4" t="s">
        <v>30</v>
      </c>
      <c r="C20" s="19">
        <v>9</v>
      </c>
      <c r="D20" s="19">
        <v>5</v>
      </c>
      <c r="E20" s="19">
        <v>961</v>
      </c>
      <c r="F20" s="19">
        <v>692</v>
      </c>
      <c r="G20" s="19">
        <v>1667</v>
      </c>
      <c r="H20" s="19">
        <v>0</v>
      </c>
      <c r="I20" s="19">
        <v>1</v>
      </c>
      <c r="J20" s="19">
        <v>0</v>
      </c>
      <c r="K20" s="19">
        <v>11</v>
      </c>
      <c r="L20" s="19">
        <v>12</v>
      </c>
      <c r="M20" s="19">
        <v>9</v>
      </c>
      <c r="N20" s="19">
        <v>6</v>
      </c>
      <c r="O20" s="19">
        <v>961</v>
      </c>
      <c r="P20" s="19">
        <v>703</v>
      </c>
      <c r="Q20" s="19">
        <v>1679</v>
      </c>
    </row>
    <row r="21" spans="2:17" ht="20.100000000000001" customHeight="1" thickBot="1" x14ac:dyDescent="0.25">
      <c r="B21" s="4" t="s">
        <v>31</v>
      </c>
      <c r="C21" s="19">
        <v>7</v>
      </c>
      <c r="D21" s="19">
        <v>26</v>
      </c>
      <c r="E21" s="19">
        <v>414</v>
      </c>
      <c r="F21" s="19">
        <v>540</v>
      </c>
      <c r="G21" s="19">
        <v>987</v>
      </c>
      <c r="H21" s="19">
        <v>0</v>
      </c>
      <c r="I21" s="19">
        <v>0</v>
      </c>
      <c r="J21" s="19">
        <v>0</v>
      </c>
      <c r="K21" s="19">
        <v>7</v>
      </c>
      <c r="L21" s="19">
        <v>7</v>
      </c>
      <c r="M21" s="19">
        <v>7</v>
      </c>
      <c r="N21" s="19">
        <v>26</v>
      </c>
      <c r="O21" s="19">
        <v>414</v>
      </c>
      <c r="P21" s="19">
        <v>547</v>
      </c>
      <c r="Q21" s="19">
        <v>994</v>
      </c>
    </row>
    <row r="22" spans="2:17" ht="20.100000000000001" customHeight="1" thickBot="1" x14ac:dyDescent="0.25">
      <c r="B22" s="4" t="s">
        <v>32</v>
      </c>
      <c r="C22" s="19">
        <v>15</v>
      </c>
      <c r="D22" s="19">
        <v>2</v>
      </c>
      <c r="E22" s="19">
        <v>68</v>
      </c>
      <c r="F22" s="19">
        <v>77</v>
      </c>
      <c r="G22" s="19">
        <v>162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15</v>
      </c>
      <c r="N22" s="19">
        <v>2</v>
      </c>
      <c r="O22" s="19">
        <v>68</v>
      </c>
      <c r="P22" s="19">
        <v>77</v>
      </c>
      <c r="Q22" s="19">
        <v>162</v>
      </c>
    </row>
    <row r="23" spans="2:17" ht="20.100000000000001" customHeight="1" thickBot="1" x14ac:dyDescent="0.25">
      <c r="B23" s="4" t="s">
        <v>33</v>
      </c>
      <c r="C23" s="19">
        <v>5</v>
      </c>
      <c r="D23" s="19">
        <v>7</v>
      </c>
      <c r="E23" s="19">
        <v>108</v>
      </c>
      <c r="F23" s="19">
        <v>210</v>
      </c>
      <c r="G23" s="19">
        <v>330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5</v>
      </c>
      <c r="N23" s="19">
        <v>7</v>
      </c>
      <c r="O23" s="19">
        <v>108</v>
      </c>
      <c r="P23" s="19">
        <v>210</v>
      </c>
      <c r="Q23" s="19">
        <v>330</v>
      </c>
    </row>
    <row r="24" spans="2:17" ht="20.100000000000001" customHeight="1" thickBot="1" x14ac:dyDescent="0.25">
      <c r="B24" s="4" t="s">
        <v>34</v>
      </c>
      <c r="C24" s="19">
        <v>9</v>
      </c>
      <c r="D24" s="19">
        <v>7</v>
      </c>
      <c r="E24" s="19">
        <v>427</v>
      </c>
      <c r="F24" s="19">
        <v>966</v>
      </c>
      <c r="G24" s="19">
        <v>1409</v>
      </c>
      <c r="H24" s="19">
        <v>0</v>
      </c>
      <c r="I24" s="19">
        <v>0</v>
      </c>
      <c r="J24" s="19">
        <v>0</v>
      </c>
      <c r="K24" s="19">
        <v>3</v>
      </c>
      <c r="L24" s="19">
        <v>3</v>
      </c>
      <c r="M24" s="19">
        <v>9</v>
      </c>
      <c r="N24" s="19">
        <v>7</v>
      </c>
      <c r="O24" s="19">
        <v>427</v>
      </c>
      <c r="P24" s="19">
        <v>969</v>
      </c>
      <c r="Q24" s="19">
        <v>1412</v>
      </c>
    </row>
    <row r="25" spans="2:17" ht="20.100000000000001" customHeight="1" thickBot="1" x14ac:dyDescent="0.25">
      <c r="B25" s="4" t="s">
        <v>35</v>
      </c>
      <c r="C25" s="19">
        <v>3</v>
      </c>
      <c r="D25" s="19">
        <v>1</v>
      </c>
      <c r="E25" s="19">
        <v>126</v>
      </c>
      <c r="F25" s="19">
        <v>81</v>
      </c>
      <c r="G25" s="19">
        <v>211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</v>
      </c>
      <c r="N25" s="19">
        <v>1</v>
      </c>
      <c r="O25" s="19">
        <v>126</v>
      </c>
      <c r="P25" s="19">
        <v>81</v>
      </c>
      <c r="Q25" s="19">
        <v>211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0</v>
      </c>
      <c r="E26" s="19">
        <v>7</v>
      </c>
      <c r="F26" s="19">
        <v>51</v>
      </c>
      <c r="G26" s="19">
        <v>58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7</v>
      </c>
      <c r="P26" s="19">
        <v>51</v>
      </c>
      <c r="Q26" s="19">
        <v>58</v>
      </c>
    </row>
    <row r="27" spans="2:17" ht="20.100000000000001" customHeight="1" thickBot="1" x14ac:dyDescent="0.25">
      <c r="B27" s="5" t="s">
        <v>37</v>
      </c>
      <c r="C27" s="19">
        <v>0</v>
      </c>
      <c r="D27" s="19">
        <v>0</v>
      </c>
      <c r="E27" s="19">
        <v>95</v>
      </c>
      <c r="F27" s="19">
        <v>221</v>
      </c>
      <c r="G27" s="19">
        <v>316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95</v>
      </c>
      <c r="P27" s="19">
        <v>221</v>
      </c>
      <c r="Q27" s="19">
        <v>316</v>
      </c>
    </row>
    <row r="28" spans="2:17" ht="20.100000000000001" customHeight="1" thickBot="1" x14ac:dyDescent="0.25">
      <c r="B28" s="6" t="s">
        <v>38</v>
      </c>
      <c r="C28" s="20">
        <v>1</v>
      </c>
      <c r="D28" s="20">
        <v>0</v>
      </c>
      <c r="E28" s="20">
        <v>25</v>
      </c>
      <c r="F28" s="20">
        <v>25</v>
      </c>
      <c r="G28" s="20">
        <v>51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</v>
      </c>
      <c r="N28" s="20">
        <v>0</v>
      </c>
      <c r="O28" s="20">
        <v>25</v>
      </c>
      <c r="P28" s="20">
        <v>25</v>
      </c>
      <c r="Q28" s="20">
        <v>51</v>
      </c>
    </row>
    <row r="29" spans="2:17" ht="20.100000000000001" customHeight="1" thickBot="1" x14ac:dyDescent="0.25">
      <c r="B29" s="7" t="s">
        <v>39</v>
      </c>
      <c r="C29" s="9">
        <f>SUM(C12:C28)</f>
        <v>127</v>
      </c>
      <c r="D29" s="9">
        <f t="shared" ref="D29:Q29" si="0">SUM(D12:D28)</f>
        <v>105</v>
      </c>
      <c r="E29" s="9">
        <f t="shared" si="0"/>
        <v>3538</v>
      </c>
      <c r="F29" s="9">
        <f t="shared" si="0"/>
        <v>4668</v>
      </c>
      <c r="G29" s="9">
        <f t="shared" si="0"/>
        <v>8438</v>
      </c>
      <c r="H29" s="9">
        <f t="shared" si="0"/>
        <v>0</v>
      </c>
      <c r="I29" s="9">
        <f t="shared" si="0"/>
        <v>4</v>
      </c>
      <c r="J29" s="9">
        <f t="shared" si="0"/>
        <v>0</v>
      </c>
      <c r="K29" s="9">
        <f t="shared" si="0"/>
        <v>25</v>
      </c>
      <c r="L29" s="9">
        <f t="shared" si="0"/>
        <v>29</v>
      </c>
      <c r="M29" s="9">
        <f t="shared" si="0"/>
        <v>127</v>
      </c>
      <c r="N29" s="9">
        <f t="shared" si="0"/>
        <v>109</v>
      </c>
      <c r="O29" s="9">
        <f t="shared" si="0"/>
        <v>3538</v>
      </c>
      <c r="P29" s="9">
        <f t="shared" si="0"/>
        <v>4693</v>
      </c>
      <c r="Q29" s="9">
        <f t="shared" si="0"/>
        <v>8467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59" t="s">
        <v>129</v>
      </c>
      <c r="D9" s="59"/>
      <c r="E9" s="73"/>
      <c r="F9" s="66" t="s">
        <v>128</v>
      </c>
      <c r="G9" s="59"/>
      <c r="H9" s="73"/>
      <c r="I9" s="66" t="s">
        <v>131</v>
      </c>
      <c r="J9" s="59"/>
      <c r="K9" s="73"/>
    </row>
    <row r="10" spans="2:11" ht="42" customHeight="1" thickBot="1" x14ac:dyDescent="0.25">
      <c r="B10" s="11"/>
      <c r="C10" s="16" t="s">
        <v>132</v>
      </c>
      <c r="D10" s="17" t="s">
        <v>133</v>
      </c>
      <c r="E10" s="17" t="s">
        <v>52</v>
      </c>
      <c r="F10" s="17" t="s">
        <v>132</v>
      </c>
      <c r="G10" s="17" t="s">
        <v>133</v>
      </c>
      <c r="H10" s="17" t="s">
        <v>52</v>
      </c>
      <c r="I10" s="17" t="s">
        <v>132</v>
      </c>
      <c r="J10" s="17" t="s">
        <v>133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6</v>
      </c>
      <c r="D11" s="18">
        <v>1</v>
      </c>
      <c r="E11" s="18">
        <v>7</v>
      </c>
      <c r="F11" s="18">
        <v>8</v>
      </c>
      <c r="G11" s="18">
        <v>2</v>
      </c>
      <c r="H11" s="18">
        <v>10</v>
      </c>
      <c r="I11" s="18">
        <v>14</v>
      </c>
      <c r="J11" s="18">
        <v>3</v>
      </c>
      <c r="K11" s="18">
        <v>17</v>
      </c>
    </row>
    <row r="12" spans="2:11" ht="20.100000000000001" customHeight="1" thickBot="1" x14ac:dyDescent="0.25">
      <c r="B12" s="4" t="s">
        <v>23</v>
      </c>
      <c r="C12" s="19">
        <v>1</v>
      </c>
      <c r="D12" s="19">
        <v>0</v>
      </c>
      <c r="E12" s="19">
        <v>1</v>
      </c>
      <c r="F12" s="19">
        <v>3</v>
      </c>
      <c r="G12" s="19">
        <v>0</v>
      </c>
      <c r="H12" s="19">
        <v>3</v>
      </c>
      <c r="I12" s="19">
        <v>4</v>
      </c>
      <c r="J12" s="19">
        <v>0</v>
      </c>
      <c r="K12" s="19">
        <v>4</v>
      </c>
    </row>
    <row r="13" spans="2:11" ht="20.100000000000001" customHeight="1" thickBot="1" x14ac:dyDescent="0.25">
      <c r="B13" s="4" t="s">
        <v>24</v>
      </c>
      <c r="C13" s="19">
        <v>2</v>
      </c>
      <c r="D13" s="19">
        <v>0</v>
      </c>
      <c r="E13" s="19">
        <v>2</v>
      </c>
      <c r="F13" s="19">
        <v>3</v>
      </c>
      <c r="G13" s="19">
        <v>0</v>
      </c>
      <c r="H13" s="19">
        <v>3</v>
      </c>
      <c r="I13" s="19">
        <v>5</v>
      </c>
      <c r="J13" s="19">
        <v>0</v>
      </c>
      <c r="K13" s="19">
        <v>5</v>
      </c>
    </row>
    <row r="14" spans="2:11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  <c r="F14" s="19">
        <v>1</v>
      </c>
      <c r="G14" s="19">
        <v>0</v>
      </c>
      <c r="H14" s="19">
        <v>1</v>
      </c>
      <c r="I14" s="19">
        <v>1</v>
      </c>
      <c r="J14" s="19">
        <v>0</v>
      </c>
      <c r="K14" s="19">
        <v>1</v>
      </c>
    </row>
    <row r="15" spans="2:11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  <c r="F15" s="19">
        <v>1</v>
      </c>
      <c r="G15" s="19">
        <v>1</v>
      </c>
      <c r="H15" s="19">
        <v>2</v>
      </c>
      <c r="I15" s="19">
        <v>1</v>
      </c>
      <c r="J15" s="19">
        <v>1</v>
      </c>
      <c r="K15" s="19">
        <v>2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1</v>
      </c>
      <c r="G16" s="19">
        <v>0</v>
      </c>
      <c r="H16" s="19">
        <v>1</v>
      </c>
      <c r="I16" s="19">
        <v>1</v>
      </c>
      <c r="J16" s="19">
        <v>0</v>
      </c>
      <c r="K16" s="19">
        <v>1</v>
      </c>
    </row>
    <row r="17" spans="2:11" ht="20.100000000000001" customHeight="1" thickBot="1" x14ac:dyDescent="0.25">
      <c r="B17" s="4" t="s">
        <v>28</v>
      </c>
      <c r="C17" s="19">
        <v>2</v>
      </c>
      <c r="D17" s="19">
        <v>0</v>
      </c>
      <c r="E17" s="19">
        <v>2</v>
      </c>
      <c r="F17" s="19">
        <v>2</v>
      </c>
      <c r="G17" s="19">
        <v>0</v>
      </c>
      <c r="H17" s="19">
        <v>2</v>
      </c>
      <c r="I17" s="19">
        <v>4</v>
      </c>
      <c r="J17" s="19">
        <v>0</v>
      </c>
      <c r="K17" s="19">
        <v>4</v>
      </c>
    </row>
    <row r="18" spans="2:11" ht="20.100000000000001" customHeight="1" thickBot="1" x14ac:dyDescent="0.25">
      <c r="B18" s="4" t="s">
        <v>29</v>
      </c>
      <c r="C18" s="19">
        <v>0</v>
      </c>
      <c r="D18" s="19">
        <v>0</v>
      </c>
      <c r="E18" s="19">
        <v>0</v>
      </c>
      <c r="F18" s="19">
        <v>1</v>
      </c>
      <c r="G18" s="19">
        <v>0</v>
      </c>
      <c r="H18" s="19">
        <v>1</v>
      </c>
      <c r="I18" s="19">
        <v>1</v>
      </c>
      <c r="J18" s="19">
        <v>0</v>
      </c>
      <c r="K18" s="19">
        <v>1</v>
      </c>
    </row>
    <row r="19" spans="2:11" ht="20.100000000000001" customHeight="1" thickBot="1" x14ac:dyDescent="0.25">
      <c r="B19" s="4" t="s">
        <v>30</v>
      </c>
      <c r="C19" s="19">
        <v>5</v>
      </c>
      <c r="D19" s="19">
        <v>0</v>
      </c>
      <c r="E19" s="19">
        <v>5</v>
      </c>
      <c r="F19" s="19">
        <v>19</v>
      </c>
      <c r="G19" s="19">
        <v>17</v>
      </c>
      <c r="H19" s="19">
        <v>36</v>
      </c>
      <c r="I19" s="19">
        <v>24</v>
      </c>
      <c r="J19" s="19">
        <v>17</v>
      </c>
      <c r="K19" s="19">
        <v>41</v>
      </c>
    </row>
    <row r="20" spans="2:11" ht="20.100000000000001" customHeight="1" thickBot="1" x14ac:dyDescent="0.25">
      <c r="B20" s="4" t="s">
        <v>31</v>
      </c>
      <c r="C20" s="19">
        <v>8</v>
      </c>
      <c r="D20" s="19">
        <v>0</v>
      </c>
      <c r="E20" s="19">
        <v>8</v>
      </c>
      <c r="F20" s="19">
        <v>5</v>
      </c>
      <c r="G20" s="19">
        <v>0</v>
      </c>
      <c r="H20" s="19">
        <v>5</v>
      </c>
      <c r="I20" s="19">
        <v>13</v>
      </c>
      <c r="J20" s="19">
        <v>0</v>
      </c>
      <c r="K20" s="19">
        <v>13</v>
      </c>
    </row>
    <row r="21" spans="2:11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2:11" ht="20.100000000000001" customHeight="1" thickBot="1" x14ac:dyDescent="0.25">
      <c r="B22" s="4" t="s">
        <v>33</v>
      </c>
      <c r="C22" s="19">
        <v>1</v>
      </c>
      <c r="D22" s="19">
        <v>0</v>
      </c>
      <c r="E22" s="19">
        <v>1</v>
      </c>
      <c r="F22" s="19">
        <v>2</v>
      </c>
      <c r="G22" s="19">
        <v>0</v>
      </c>
      <c r="H22" s="19">
        <v>2</v>
      </c>
      <c r="I22" s="19">
        <v>3</v>
      </c>
      <c r="J22" s="19">
        <v>0</v>
      </c>
      <c r="K22" s="19">
        <v>3</v>
      </c>
    </row>
    <row r="23" spans="2:11" ht="20.100000000000001" customHeight="1" thickBot="1" x14ac:dyDescent="0.25">
      <c r="B23" s="4" t="s">
        <v>34</v>
      </c>
      <c r="C23" s="19">
        <v>4</v>
      </c>
      <c r="D23" s="19">
        <v>0</v>
      </c>
      <c r="E23" s="19">
        <v>4</v>
      </c>
      <c r="F23" s="19">
        <v>15</v>
      </c>
      <c r="G23" s="19">
        <v>6</v>
      </c>
      <c r="H23" s="19">
        <v>21</v>
      </c>
      <c r="I23" s="19">
        <v>19</v>
      </c>
      <c r="J23" s="19">
        <v>6</v>
      </c>
      <c r="K23" s="19">
        <v>25</v>
      </c>
    </row>
    <row r="24" spans="2:11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  <c r="F24" s="19">
        <v>1</v>
      </c>
      <c r="G24" s="19">
        <v>1</v>
      </c>
      <c r="H24" s="19">
        <v>2</v>
      </c>
      <c r="I24" s="19">
        <v>1</v>
      </c>
      <c r="J24" s="19">
        <v>1</v>
      </c>
      <c r="K24" s="19">
        <v>2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2:11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  <c r="F26" s="19">
        <v>3</v>
      </c>
      <c r="G26" s="19">
        <v>0</v>
      </c>
      <c r="H26" s="19">
        <v>3</v>
      </c>
      <c r="I26" s="19">
        <v>3</v>
      </c>
      <c r="J26" s="19">
        <v>0</v>
      </c>
      <c r="K26" s="19">
        <v>3</v>
      </c>
    </row>
    <row r="27" spans="2:11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2:11" ht="20.100000000000001" customHeight="1" thickBot="1" x14ac:dyDescent="0.25">
      <c r="B28" s="7" t="s">
        <v>39</v>
      </c>
      <c r="C28" s="9">
        <f>SUM(C11:C27)</f>
        <v>29</v>
      </c>
      <c r="D28" s="9">
        <f t="shared" ref="D28:K28" si="0">SUM(D11:D27)</f>
        <v>1</v>
      </c>
      <c r="E28" s="9">
        <f t="shared" si="0"/>
        <v>30</v>
      </c>
      <c r="F28" s="9">
        <f t="shared" si="0"/>
        <v>65</v>
      </c>
      <c r="G28" s="9">
        <f t="shared" si="0"/>
        <v>27</v>
      </c>
      <c r="H28" s="9">
        <f t="shared" si="0"/>
        <v>92</v>
      </c>
      <c r="I28" s="9">
        <f t="shared" si="0"/>
        <v>94</v>
      </c>
      <c r="J28" s="9">
        <f t="shared" si="0"/>
        <v>28</v>
      </c>
      <c r="K28" s="9">
        <f t="shared" si="0"/>
        <v>122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23.25" customHeight="1" x14ac:dyDescent="0.2"/>
    <row r="8" spans="2:5" ht="14.25" customHeight="1" x14ac:dyDescent="0.2"/>
    <row r="9" spans="2:5" ht="32.25" customHeight="1" x14ac:dyDescent="0.2">
      <c r="B9" s="14"/>
      <c r="C9" s="77" t="s">
        <v>134</v>
      </c>
      <c r="D9" s="77"/>
      <c r="E9" s="77"/>
    </row>
    <row r="10" spans="2:5" ht="42.75" customHeight="1" thickBot="1" x14ac:dyDescent="0.25">
      <c r="B10" s="11"/>
      <c r="C10" s="21" t="s">
        <v>129</v>
      </c>
      <c r="D10" s="21" t="s">
        <v>128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1</v>
      </c>
      <c r="D11" s="18">
        <v>3</v>
      </c>
      <c r="E11" s="18">
        <v>4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1</v>
      </c>
      <c r="D13" s="19">
        <v>0</v>
      </c>
      <c r="E13" s="19">
        <v>1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3</v>
      </c>
      <c r="D15" s="19">
        <v>0</v>
      </c>
      <c r="E15" s="19">
        <v>3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1</v>
      </c>
      <c r="E16" s="19">
        <v>1</v>
      </c>
    </row>
    <row r="17" spans="2:5" ht="20.100000000000001" customHeight="1" thickBot="1" x14ac:dyDescent="0.25">
      <c r="B17" s="4" t="s">
        <v>28</v>
      </c>
      <c r="C17" s="19">
        <v>0</v>
      </c>
      <c r="D17" s="19">
        <v>0</v>
      </c>
      <c r="E17" s="19">
        <v>0</v>
      </c>
    </row>
    <row r="18" spans="2:5" ht="20.100000000000001" customHeight="1" thickBot="1" x14ac:dyDescent="0.25">
      <c r="B18" s="4" t="s">
        <v>29</v>
      </c>
      <c r="C18" s="19">
        <v>0</v>
      </c>
      <c r="D18" s="19">
        <v>1</v>
      </c>
      <c r="E18" s="19">
        <v>1</v>
      </c>
    </row>
    <row r="19" spans="2:5" ht="20.100000000000001" customHeight="1" thickBot="1" x14ac:dyDescent="0.25">
      <c r="B19" s="4" t="s">
        <v>30</v>
      </c>
      <c r="C19" s="19">
        <v>3</v>
      </c>
      <c r="D19" s="19">
        <v>2</v>
      </c>
      <c r="E19" s="19">
        <v>5</v>
      </c>
    </row>
    <row r="20" spans="2:5" ht="20.100000000000001" customHeight="1" thickBot="1" x14ac:dyDescent="0.25">
      <c r="B20" s="4" t="s">
        <v>31</v>
      </c>
      <c r="C20" s="19">
        <v>0</v>
      </c>
      <c r="D20" s="19">
        <v>0</v>
      </c>
      <c r="E20" s="19">
        <v>0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1</v>
      </c>
      <c r="D22" s="19">
        <v>0</v>
      </c>
      <c r="E22" s="19">
        <v>1</v>
      </c>
    </row>
    <row r="23" spans="2:5" ht="20.100000000000001" customHeight="1" thickBot="1" x14ac:dyDescent="0.25">
      <c r="B23" s="4" t="s">
        <v>34</v>
      </c>
      <c r="C23" s="19">
        <v>1</v>
      </c>
      <c r="D23" s="19">
        <v>2</v>
      </c>
      <c r="E23" s="19">
        <v>3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</row>
    <row r="28" spans="2:5" ht="20.100000000000001" customHeight="1" thickBot="1" x14ac:dyDescent="0.25">
      <c r="B28" s="7" t="s">
        <v>39</v>
      </c>
      <c r="C28" s="9">
        <f>SUM(C11:C27)</f>
        <v>10</v>
      </c>
      <c r="D28" s="9">
        <f>SUM(D11:D27)</f>
        <v>9</v>
      </c>
      <c r="E28" s="9">
        <f>SUM(E11:E27)</f>
        <v>19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7" t="s">
        <v>135</v>
      </c>
      <c r="D12" s="77"/>
      <c r="E12" s="77"/>
      <c r="F12" s="77"/>
      <c r="G12" s="77"/>
      <c r="H12" s="77" t="s">
        <v>136</v>
      </c>
      <c r="I12" s="77"/>
      <c r="J12" s="77"/>
      <c r="K12" s="77"/>
      <c r="L12" s="77"/>
      <c r="M12" s="77" t="s">
        <v>137</v>
      </c>
      <c r="N12" s="77"/>
      <c r="O12" s="77"/>
      <c r="P12" s="77"/>
      <c r="Q12" s="77"/>
      <c r="R12" s="77" t="s">
        <v>138</v>
      </c>
      <c r="S12" s="77"/>
      <c r="T12" s="77"/>
      <c r="U12" s="77"/>
      <c r="V12" s="77"/>
      <c r="W12" s="77" t="s">
        <v>139</v>
      </c>
      <c r="X12" s="77"/>
      <c r="Y12" s="77"/>
      <c r="Z12" s="77"/>
      <c r="AA12" s="77"/>
      <c r="AB12" s="77" t="s">
        <v>52</v>
      </c>
      <c r="AC12" s="77"/>
      <c r="AD12" s="77"/>
      <c r="AE12" s="77"/>
      <c r="AF12" s="77"/>
    </row>
    <row r="13" spans="2:32" ht="28.5" customHeight="1" x14ac:dyDescent="0.2">
      <c r="B13" s="23"/>
      <c r="C13" s="78" t="s">
        <v>77</v>
      </c>
      <c r="D13" s="78" t="s">
        <v>140</v>
      </c>
      <c r="E13" s="78"/>
      <c r="F13" s="78"/>
      <c r="G13" s="78" t="s">
        <v>141</v>
      </c>
      <c r="H13" s="78" t="s">
        <v>77</v>
      </c>
      <c r="I13" s="78" t="s">
        <v>140</v>
      </c>
      <c r="J13" s="78"/>
      <c r="K13" s="78"/>
      <c r="L13" s="78" t="s">
        <v>141</v>
      </c>
      <c r="M13" s="78" t="s">
        <v>77</v>
      </c>
      <c r="N13" s="78" t="s">
        <v>140</v>
      </c>
      <c r="O13" s="78"/>
      <c r="P13" s="78"/>
      <c r="Q13" s="78" t="s">
        <v>141</v>
      </c>
      <c r="R13" s="78" t="s">
        <v>77</v>
      </c>
      <c r="S13" s="78" t="s">
        <v>140</v>
      </c>
      <c r="T13" s="78"/>
      <c r="U13" s="78"/>
      <c r="V13" s="78" t="s">
        <v>141</v>
      </c>
      <c r="W13" s="78" t="s">
        <v>77</v>
      </c>
      <c r="X13" s="78" t="s">
        <v>140</v>
      </c>
      <c r="Y13" s="78"/>
      <c r="Z13" s="78"/>
      <c r="AA13" s="78" t="s">
        <v>141</v>
      </c>
      <c r="AB13" s="78" t="s">
        <v>77</v>
      </c>
      <c r="AC13" s="78" t="s">
        <v>140</v>
      </c>
      <c r="AD13" s="78"/>
      <c r="AE13" s="78"/>
      <c r="AF13" s="78" t="s">
        <v>141</v>
      </c>
    </row>
    <row r="14" spans="2:32" ht="28.5" customHeight="1" thickBot="1" x14ac:dyDescent="0.25">
      <c r="B14" s="11"/>
      <c r="C14" s="78"/>
      <c r="D14" s="25" t="s">
        <v>142</v>
      </c>
      <c r="E14" s="25" t="s">
        <v>143</v>
      </c>
      <c r="F14" s="25" t="s">
        <v>144</v>
      </c>
      <c r="G14" s="78"/>
      <c r="H14" s="78"/>
      <c r="I14" s="25" t="s">
        <v>142</v>
      </c>
      <c r="J14" s="25" t="s">
        <v>143</v>
      </c>
      <c r="K14" s="25" t="s">
        <v>144</v>
      </c>
      <c r="L14" s="78"/>
      <c r="M14" s="78"/>
      <c r="N14" s="25" t="s">
        <v>142</v>
      </c>
      <c r="O14" s="25" t="s">
        <v>143</v>
      </c>
      <c r="P14" s="25" t="s">
        <v>144</v>
      </c>
      <c r="Q14" s="78"/>
      <c r="R14" s="78"/>
      <c r="S14" s="25" t="s">
        <v>142</v>
      </c>
      <c r="T14" s="25" t="s">
        <v>143</v>
      </c>
      <c r="U14" s="25" t="s">
        <v>144</v>
      </c>
      <c r="V14" s="78"/>
      <c r="W14" s="78"/>
      <c r="X14" s="25" t="s">
        <v>142</v>
      </c>
      <c r="Y14" s="25" t="s">
        <v>143</v>
      </c>
      <c r="Z14" s="25" t="s">
        <v>144</v>
      </c>
      <c r="AA14" s="78"/>
      <c r="AB14" s="78"/>
      <c r="AC14" s="25" t="s">
        <v>142</v>
      </c>
      <c r="AD14" s="25" t="s">
        <v>143</v>
      </c>
      <c r="AE14" s="25" t="s">
        <v>144</v>
      </c>
      <c r="AF14" s="78"/>
    </row>
    <row r="15" spans="2:32" ht="20.100000000000001" customHeight="1" thickBot="1" x14ac:dyDescent="0.25">
      <c r="B15" s="3" t="s">
        <v>22</v>
      </c>
      <c r="C15" s="18">
        <v>2000</v>
      </c>
      <c r="D15" s="18">
        <v>0</v>
      </c>
      <c r="E15" s="18">
        <v>1487</v>
      </c>
      <c r="F15" s="18">
        <v>513</v>
      </c>
      <c r="G15" s="18">
        <v>0</v>
      </c>
      <c r="H15" s="18">
        <v>2</v>
      </c>
      <c r="I15" s="18">
        <v>0</v>
      </c>
      <c r="J15" s="18">
        <v>2</v>
      </c>
      <c r="K15" s="18">
        <v>0</v>
      </c>
      <c r="L15" s="18">
        <v>0</v>
      </c>
      <c r="M15" s="18">
        <v>121</v>
      </c>
      <c r="N15" s="18">
        <v>0</v>
      </c>
      <c r="O15" s="18">
        <v>121</v>
      </c>
      <c r="P15" s="18">
        <v>0</v>
      </c>
      <c r="Q15" s="18">
        <v>0</v>
      </c>
      <c r="R15" s="18">
        <v>40</v>
      </c>
      <c r="S15" s="18">
        <v>0</v>
      </c>
      <c r="T15" s="18">
        <v>40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2163</v>
      </c>
      <c r="AC15" s="18">
        <v>0</v>
      </c>
      <c r="AD15" s="18">
        <v>1650</v>
      </c>
      <c r="AE15" s="18">
        <v>513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200</v>
      </c>
      <c r="D16" s="19">
        <v>0</v>
      </c>
      <c r="E16" s="19">
        <v>174</v>
      </c>
      <c r="F16" s="19">
        <v>26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7</v>
      </c>
      <c r="N16" s="19">
        <v>0</v>
      </c>
      <c r="O16" s="19">
        <v>7</v>
      </c>
      <c r="P16" s="19">
        <v>0</v>
      </c>
      <c r="Q16" s="19">
        <v>0</v>
      </c>
      <c r="R16" s="19">
        <v>7</v>
      </c>
      <c r="S16" s="19">
        <v>0</v>
      </c>
      <c r="T16" s="19">
        <v>7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214</v>
      </c>
      <c r="AC16" s="19">
        <v>0</v>
      </c>
      <c r="AD16" s="19">
        <v>188</v>
      </c>
      <c r="AE16" s="19">
        <v>26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218</v>
      </c>
      <c r="D17" s="19">
        <v>0</v>
      </c>
      <c r="E17" s="19">
        <v>167</v>
      </c>
      <c r="F17" s="19">
        <v>51</v>
      </c>
      <c r="G17" s="19">
        <v>0</v>
      </c>
      <c r="H17" s="19">
        <v>2</v>
      </c>
      <c r="I17" s="19">
        <v>0</v>
      </c>
      <c r="J17" s="19">
        <v>2</v>
      </c>
      <c r="K17" s="19">
        <v>0</v>
      </c>
      <c r="L17" s="19">
        <v>0</v>
      </c>
      <c r="M17" s="19">
        <v>4</v>
      </c>
      <c r="N17" s="19">
        <v>0</v>
      </c>
      <c r="O17" s="19">
        <v>3</v>
      </c>
      <c r="P17" s="19">
        <v>1</v>
      </c>
      <c r="Q17" s="19">
        <v>0</v>
      </c>
      <c r="R17" s="19">
        <v>1</v>
      </c>
      <c r="S17" s="19">
        <v>0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225</v>
      </c>
      <c r="AC17" s="19">
        <v>0</v>
      </c>
      <c r="AD17" s="19">
        <v>173</v>
      </c>
      <c r="AE17" s="19">
        <v>52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447</v>
      </c>
      <c r="D18" s="19">
        <v>0</v>
      </c>
      <c r="E18" s="19">
        <v>372</v>
      </c>
      <c r="F18" s="19">
        <v>75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</v>
      </c>
      <c r="N18" s="19">
        <v>0</v>
      </c>
      <c r="O18" s="19">
        <v>1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448</v>
      </c>
      <c r="AC18" s="19">
        <v>0</v>
      </c>
      <c r="AD18" s="19">
        <v>373</v>
      </c>
      <c r="AE18" s="19">
        <v>75</v>
      </c>
      <c r="AF18" s="19">
        <v>1</v>
      </c>
    </row>
    <row r="19" spans="2:32" ht="20.100000000000001" customHeight="1" thickBot="1" x14ac:dyDescent="0.25">
      <c r="B19" s="4" t="s">
        <v>26</v>
      </c>
      <c r="C19" s="19">
        <v>381</v>
      </c>
      <c r="D19" s="19">
        <v>6</v>
      </c>
      <c r="E19" s="19">
        <v>276</v>
      </c>
      <c r="F19" s="19">
        <v>99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35</v>
      </c>
      <c r="N19" s="19">
        <v>0</v>
      </c>
      <c r="O19" s="19">
        <v>33</v>
      </c>
      <c r="P19" s="19">
        <v>2</v>
      </c>
      <c r="Q19" s="19">
        <v>0</v>
      </c>
      <c r="R19" s="19">
        <v>51</v>
      </c>
      <c r="S19" s="19">
        <v>0</v>
      </c>
      <c r="T19" s="19">
        <v>51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467</v>
      </c>
      <c r="AC19" s="19">
        <v>6</v>
      </c>
      <c r="AD19" s="19">
        <v>360</v>
      </c>
      <c r="AE19" s="19">
        <v>101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115</v>
      </c>
      <c r="D20" s="19">
        <v>0</v>
      </c>
      <c r="E20" s="19">
        <v>77</v>
      </c>
      <c r="F20" s="19">
        <v>38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3</v>
      </c>
      <c r="N20" s="19">
        <v>0</v>
      </c>
      <c r="O20" s="19">
        <v>3</v>
      </c>
      <c r="P20" s="19">
        <v>0</v>
      </c>
      <c r="Q20" s="19">
        <v>0</v>
      </c>
      <c r="R20" s="19">
        <v>4</v>
      </c>
      <c r="S20" s="19">
        <v>0</v>
      </c>
      <c r="T20" s="19">
        <v>4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122</v>
      </c>
      <c r="AC20" s="19">
        <v>0</v>
      </c>
      <c r="AD20" s="19">
        <v>84</v>
      </c>
      <c r="AE20" s="19">
        <v>38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398</v>
      </c>
      <c r="D21" s="19">
        <v>1</v>
      </c>
      <c r="E21" s="19">
        <v>301</v>
      </c>
      <c r="F21" s="19">
        <v>96</v>
      </c>
      <c r="G21" s="19">
        <v>0</v>
      </c>
      <c r="H21" s="19">
        <v>4</v>
      </c>
      <c r="I21" s="19">
        <v>0</v>
      </c>
      <c r="J21" s="19">
        <v>2</v>
      </c>
      <c r="K21" s="19">
        <v>2</v>
      </c>
      <c r="L21" s="19">
        <v>0</v>
      </c>
      <c r="M21" s="19">
        <v>6</v>
      </c>
      <c r="N21" s="19">
        <v>0</v>
      </c>
      <c r="O21" s="19">
        <v>5</v>
      </c>
      <c r="P21" s="19">
        <v>1</v>
      </c>
      <c r="Q21" s="19">
        <v>0</v>
      </c>
      <c r="R21" s="19">
        <v>6</v>
      </c>
      <c r="S21" s="19">
        <v>0</v>
      </c>
      <c r="T21" s="19">
        <v>6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414</v>
      </c>
      <c r="AC21" s="19">
        <v>1</v>
      </c>
      <c r="AD21" s="19">
        <v>314</v>
      </c>
      <c r="AE21" s="19">
        <v>99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486</v>
      </c>
      <c r="D22" s="19">
        <v>0</v>
      </c>
      <c r="E22" s="19">
        <v>319</v>
      </c>
      <c r="F22" s="19">
        <v>167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7</v>
      </c>
      <c r="N22" s="19">
        <v>0</v>
      </c>
      <c r="O22" s="19">
        <v>7</v>
      </c>
      <c r="P22" s="19">
        <v>0</v>
      </c>
      <c r="Q22" s="19">
        <v>0</v>
      </c>
      <c r="R22" s="19">
        <v>2</v>
      </c>
      <c r="S22" s="19">
        <v>0</v>
      </c>
      <c r="T22" s="19">
        <v>2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495</v>
      </c>
      <c r="AC22" s="19">
        <v>0</v>
      </c>
      <c r="AD22" s="19">
        <v>328</v>
      </c>
      <c r="AE22" s="19">
        <v>167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1445</v>
      </c>
      <c r="D23" s="19">
        <v>7</v>
      </c>
      <c r="E23" s="19">
        <v>660</v>
      </c>
      <c r="F23" s="19">
        <v>778</v>
      </c>
      <c r="G23" s="19">
        <v>0</v>
      </c>
      <c r="H23" s="19">
        <v>2</v>
      </c>
      <c r="I23" s="19">
        <v>0</v>
      </c>
      <c r="J23" s="19">
        <v>0</v>
      </c>
      <c r="K23" s="19">
        <v>2</v>
      </c>
      <c r="L23" s="19">
        <v>0</v>
      </c>
      <c r="M23" s="19">
        <v>23</v>
      </c>
      <c r="N23" s="19">
        <v>0</v>
      </c>
      <c r="O23" s="19">
        <v>23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1470</v>
      </c>
      <c r="AC23" s="19">
        <v>7</v>
      </c>
      <c r="AD23" s="19">
        <v>683</v>
      </c>
      <c r="AE23" s="19">
        <v>780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1110</v>
      </c>
      <c r="D24" s="19">
        <v>14</v>
      </c>
      <c r="E24" s="19">
        <v>876</v>
      </c>
      <c r="F24" s="19">
        <v>220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55</v>
      </c>
      <c r="N24" s="19">
        <v>0</v>
      </c>
      <c r="O24" s="19">
        <v>52</v>
      </c>
      <c r="P24" s="19">
        <v>3</v>
      </c>
      <c r="Q24" s="19">
        <v>0</v>
      </c>
      <c r="R24" s="19">
        <v>16</v>
      </c>
      <c r="S24" s="19">
        <v>0</v>
      </c>
      <c r="T24" s="19">
        <v>16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1181</v>
      </c>
      <c r="AC24" s="19">
        <v>14</v>
      </c>
      <c r="AD24" s="19">
        <v>944</v>
      </c>
      <c r="AE24" s="19">
        <v>223</v>
      </c>
      <c r="AF24" s="19">
        <v>0</v>
      </c>
    </row>
    <row r="25" spans="2:32" ht="20.100000000000001" customHeight="1" thickBot="1" x14ac:dyDescent="0.25">
      <c r="B25" s="4" t="s">
        <v>32</v>
      </c>
      <c r="C25" s="19">
        <v>197</v>
      </c>
      <c r="D25" s="19">
        <v>0</v>
      </c>
      <c r="E25" s="19">
        <v>158</v>
      </c>
      <c r="F25" s="19">
        <v>39</v>
      </c>
      <c r="G25" s="19">
        <v>0</v>
      </c>
      <c r="H25" s="19">
        <v>1</v>
      </c>
      <c r="I25" s="19">
        <v>0</v>
      </c>
      <c r="J25" s="19">
        <v>1</v>
      </c>
      <c r="K25" s="19">
        <v>0</v>
      </c>
      <c r="L25" s="19">
        <v>0</v>
      </c>
      <c r="M25" s="19">
        <v>4</v>
      </c>
      <c r="N25" s="19">
        <v>0</v>
      </c>
      <c r="O25" s="19">
        <v>4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202</v>
      </c>
      <c r="AC25" s="19">
        <v>0</v>
      </c>
      <c r="AD25" s="19">
        <v>163</v>
      </c>
      <c r="AE25" s="19">
        <v>39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411</v>
      </c>
      <c r="D26" s="19">
        <v>1</v>
      </c>
      <c r="E26" s="19">
        <v>246</v>
      </c>
      <c r="F26" s="19">
        <v>165</v>
      </c>
      <c r="G26" s="19">
        <v>0</v>
      </c>
      <c r="H26" s="19">
        <v>1</v>
      </c>
      <c r="I26" s="19">
        <v>0</v>
      </c>
      <c r="J26" s="19">
        <v>1</v>
      </c>
      <c r="K26" s="19">
        <v>0</v>
      </c>
      <c r="L26" s="19">
        <v>0</v>
      </c>
      <c r="M26" s="19">
        <v>18</v>
      </c>
      <c r="N26" s="19">
        <v>0</v>
      </c>
      <c r="O26" s="19">
        <v>18</v>
      </c>
      <c r="P26" s="19">
        <v>0</v>
      </c>
      <c r="Q26" s="19">
        <v>0</v>
      </c>
      <c r="R26" s="19">
        <v>5</v>
      </c>
      <c r="S26" s="19">
        <v>0</v>
      </c>
      <c r="T26" s="19">
        <v>5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435</v>
      </c>
      <c r="AC26" s="19">
        <v>1</v>
      </c>
      <c r="AD26" s="19">
        <v>270</v>
      </c>
      <c r="AE26" s="19">
        <v>165</v>
      </c>
      <c r="AF26" s="19">
        <v>0</v>
      </c>
    </row>
    <row r="27" spans="2:32" ht="20.100000000000001" customHeight="1" thickBot="1" x14ac:dyDescent="0.25">
      <c r="B27" s="4" t="s">
        <v>34</v>
      </c>
      <c r="C27" s="19">
        <v>1525</v>
      </c>
      <c r="D27" s="19">
        <v>0</v>
      </c>
      <c r="E27" s="19">
        <v>659</v>
      </c>
      <c r="F27" s="19">
        <v>866</v>
      </c>
      <c r="G27" s="19">
        <v>0</v>
      </c>
      <c r="H27" s="19">
        <v>14</v>
      </c>
      <c r="I27" s="19">
        <v>0</v>
      </c>
      <c r="J27" s="19">
        <v>9</v>
      </c>
      <c r="K27" s="19">
        <v>5</v>
      </c>
      <c r="L27" s="19">
        <v>0</v>
      </c>
      <c r="M27" s="19">
        <v>71</v>
      </c>
      <c r="N27" s="19">
        <v>0</v>
      </c>
      <c r="O27" s="19">
        <v>65</v>
      </c>
      <c r="P27" s="19">
        <v>6</v>
      </c>
      <c r="Q27" s="19">
        <v>0</v>
      </c>
      <c r="R27" s="19">
        <v>10</v>
      </c>
      <c r="S27" s="19">
        <v>0</v>
      </c>
      <c r="T27" s="19">
        <v>6</v>
      </c>
      <c r="U27" s="19">
        <v>4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1620</v>
      </c>
      <c r="AC27" s="19">
        <v>0</v>
      </c>
      <c r="AD27" s="19">
        <v>739</v>
      </c>
      <c r="AE27" s="19">
        <v>881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404</v>
      </c>
      <c r="D28" s="19">
        <v>0</v>
      </c>
      <c r="E28" s="19">
        <v>326</v>
      </c>
      <c r="F28" s="19">
        <v>78</v>
      </c>
      <c r="G28" s="19">
        <v>0</v>
      </c>
      <c r="H28" s="19">
        <v>4</v>
      </c>
      <c r="I28" s="19">
        <v>0</v>
      </c>
      <c r="J28" s="19">
        <v>4</v>
      </c>
      <c r="K28" s="19">
        <v>0</v>
      </c>
      <c r="L28" s="19">
        <v>0</v>
      </c>
      <c r="M28" s="19">
        <v>17</v>
      </c>
      <c r="N28" s="19">
        <v>0</v>
      </c>
      <c r="O28" s="19">
        <v>16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5</v>
      </c>
      <c r="X28" s="19">
        <v>0</v>
      </c>
      <c r="Y28" s="19">
        <v>4</v>
      </c>
      <c r="Z28" s="19">
        <v>1</v>
      </c>
      <c r="AA28" s="19">
        <v>0</v>
      </c>
      <c r="AB28" s="19">
        <v>430</v>
      </c>
      <c r="AC28" s="19">
        <v>0</v>
      </c>
      <c r="AD28" s="19">
        <v>350</v>
      </c>
      <c r="AE28" s="19">
        <v>80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136</v>
      </c>
      <c r="D29" s="19">
        <v>0</v>
      </c>
      <c r="E29" s="19">
        <v>107</v>
      </c>
      <c r="F29" s="19">
        <v>29</v>
      </c>
      <c r="G29" s="19">
        <v>0</v>
      </c>
      <c r="H29" s="19">
        <v>11</v>
      </c>
      <c r="I29" s="19">
        <v>0</v>
      </c>
      <c r="J29" s="19">
        <v>11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147</v>
      </c>
      <c r="AC29" s="19">
        <v>0</v>
      </c>
      <c r="AD29" s="19">
        <v>118</v>
      </c>
      <c r="AE29" s="19">
        <v>29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286</v>
      </c>
      <c r="D30" s="19">
        <v>0</v>
      </c>
      <c r="E30" s="19">
        <v>212</v>
      </c>
      <c r="F30" s="19">
        <v>74</v>
      </c>
      <c r="G30" s="19">
        <v>0</v>
      </c>
      <c r="H30" s="19">
        <v>1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287</v>
      </c>
      <c r="AC30" s="19">
        <v>0</v>
      </c>
      <c r="AD30" s="19">
        <v>212</v>
      </c>
      <c r="AE30" s="19">
        <v>75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82</v>
      </c>
      <c r="D31" s="20">
        <v>11</v>
      </c>
      <c r="E31" s="20">
        <v>54</v>
      </c>
      <c r="F31" s="20">
        <v>17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</v>
      </c>
      <c r="N31" s="20">
        <v>0</v>
      </c>
      <c r="O31" s="20">
        <v>1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83</v>
      </c>
      <c r="AC31" s="20">
        <v>11</v>
      </c>
      <c r="AD31" s="20">
        <v>55</v>
      </c>
      <c r="AE31" s="20">
        <v>17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9841</v>
      </c>
      <c r="D32" s="9">
        <f t="shared" ref="D32:AF32" si="0">SUM(D15:D31)</f>
        <v>40</v>
      </c>
      <c r="E32" s="9">
        <f t="shared" si="0"/>
        <v>6471</v>
      </c>
      <c r="F32" s="9">
        <f t="shared" si="0"/>
        <v>3331</v>
      </c>
      <c r="G32" s="9">
        <f t="shared" si="0"/>
        <v>1</v>
      </c>
      <c r="H32" s="9">
        <f t="shared" si="0"/>
        <v>42</v>
      </c>
      <c r="I32" s="9">
        <f t="shared" si="0"/>
        <v>0</v>
      </c>
      <c r="J32" s="9">
        <f t="shared" si="0"/>
        <v>32</v>
      </c>
      <c r="K32" s="9">
        <f t="shared" si="0"/>
        <v>10</v>
      </c>
      <c r="L32" s="9">
        <f t="shared" si="0"/>
        <v>0</v>
      </c>
      <c r="M32" s="9">
        <f t="shared" si="0"/>
        <v>373</v>
      </c>
      <c r="N32" s="9">
        <f t="shared" si="0"/>
        <v>0</v>
      </c>
      <c r="O32" s="9">
        <f t="shared" si="0"/>
        <v>359</v>
      </c>
      <c r="P32" s="9">
        <f t="shared" si="0"/>
        <v>14</v>
      </c>
      <c r="Q32" s="9">
        <f t="shared" si="0"/>
        <v>0</v>
      </c>
      <c r="R32" s="9">
        <f t="shared" si="0"/>
        <v>142</v>
      </c>
      <c r="S32" s="9">
        <f t="shared" si="0"/>
        <v>0</v>
      </c>
      <c r="T32" s="9">
        <f t="shared" si="0"/>
        <v>138</v>
      </c>
      <c r="U32" s="9">
        <f t="shared" si="0"/>
        <v>4</v>
      </c>
      <c r="V32" s="9">
        <f t="shared" si="0"/>
        <v>0</v>
      </c>
      <c r="W32" s="9">
        <f t="shared" si="0"/>
        <v>5</v>
      </c>
      <c r="X32" s="9">
        <f t="shared" si="0"/>
        <v>0</v>
      </c>
      <c r="Y32" s="9">
        <f t="shared" si="0"/>
        <v>4</v>
      </c>
      <c r="Z32" s="9">
        <f t="shared" si="0"/>
        <v>1</v>
      </c>
      <c r="AA32" s="9">
        <f t="shared" si="0"/>
        <v>0</v>
      </c>
      <c r="AB32" s="9">
        <f t="shared" si="0"/>
        <v>10403</v>
      </c>
      <c r="AC32" s="9">
        <f t="shared" si="0"/>
        <v>40</v>
      </c>
      <c r="AD32" s="9">
        <f t="shared" si="0"/>
        <v>7004</v>
      </c>
      <c r="AE32" s="9">
        <f t="shared" si="0"/>
        <v>3360</v>
      </c>
      <c r="AF32" s="9">
        <f t="shared" si="0"/>
        <v>1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7" t="s">
        <v>77</v>
      </c>
      <c r="D12" s="77"/>
      <c r="E12" s="77"/>
      <c r="F12" s="77"/>
      <c r="G12" s="77"/>
      <c r="H12" s="77" t="s">
        <v>140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22" ht="25.5" customHeight="1" x14ac:dyDescent="0.2">
      <c r="B13" s="23"/>
      <c r="C13" s="77"/>
      <c r="D13" s="77"/>
      <c r="E13" s="77"/>
      <c r="F13" s="77"/>
      <c r="G13" s="77"/>
      <c r="H13" s="77" t="s">
        <v>142</v>
      </c>
      <c r="I13" s="77"/>
      <c r="J13" s="77"/>
      <c r="K13" s="77"/>
      <c r="L13" s="79"/>
      <c r="M13" s="77" t="s">
        <v>143</v>
      </c>
      <c r="N13" s="77"/>
      <c r="O13" s="77"/>
      <c r="P13" s="77"/>
      <c r="Q13" s="79"/>
      <c r="R13" s="77" t="s">
        <v>144</v>
      </c>
      <c r="S13" s="77"/>
      <c r="T13" s="77"/>
      <c r="U13" s="77"/>
      <c r="V13" s="79"/>
    </row>
    <row r="14" spans="2:22" ht="45" customHeight="1" x14ac:dyDescent="0.2">
      <c r="B14" s="23"/>
      <c r="C14" s="15" t="s">
        <v>135</v>
      </c>
      <c r="D14" s="15" t="s">
        <v>136</v>
      </c>
      <c r="E14" s="15" t="s">
        <v>145</v>
      </c>
      <c r="F14" s="15" t="s">
        <v>146</v>
      </c>
      <c r="G14" s="15" t="s">
        <v>139</v>
      </c>
      <c r="H14" s="15" t="s">
        <v>135</v>
      </c>
      <c r="I14" s="15" t="s">
        <v>136</v>
      </c>
      <c r="J14" s="15" t="s">
        <v>145</v>
      </c>
      <c r="K14" s="15" t="s">
        <v>146</v>
      </c>
      <c r="L14" s="15" t="s">
        <v>139</v>
      </c>
      <c r="M14" s="15" t="s">
        <v>135</v>
      </c>
      <c r="N14" s="15" t="s">
        <v>136</v>
      </c>
      <c r="O14" s="15" t="s">
        <v>145</v>
      </c>
      <c r="P14" s="15" t="s">
        <v>146</v>
      </c>
      <c r="Q14" s="15" t="s">
        <v>139</v>
      </c>
      <c r="R14" s="15" t="s">
        <v>135</v>
      </c>
      <c r="S14" s="15" t="s">
        <v>136</v>
      </c>
      <c r="T14" s="15" t="s">
        <v>145</v>
      </c>
      <c r="U14" s="15" t="s">
        <v>146</v>
      </c>
      <c r="V14" s="15" t="s">
        <v>139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0.92464170134073043</v>
      </c>
      <c r="D15" s="29">
        <f>IF('Órdenes según Instancia'!AB15=0,"-",('Órdenes según Instancia'!H15/'Órdenes según Instancia'!AB15))</f>
        <v>9.2464170134073042E-4</v>
      </c>
      <c r="E15" s="29">
        <f>IF('Órdenes según Instancia'!AB15=0,"-",('Órdenes según Instancia'!M15/'Órdenes según Instancia'!AB15))</f>
        <v>5.5940822931114194E-2</v>
      </c>
      <c r="F15" s="29">
        <f>IF('Órdenes según Instancia'!AB15=0,"-",('Órdenes según Instancia'!R15/'Órdenes según Instancia'!AB15))</f>
        <v>1.8492834026814609E-2</v>
      </c>
      <c r="G15" s="29">
        <f>IF('Órdenes según Instancia'!AB15=0,"-",('Órdenes según Instancia'!W15/'Órdenes según Instancia'!AB15))</f>
        <v>0</v>
      </c>
      <c r="H15" s="29" t="str">
        <f>IF('Órdenes según Instancia'!AC15=0,"-",('Órdenes según Instancia'!D15/'Órdenes según Instancia'!AC15))</f>
        <v>-</v>
      </c>
      <c r="I15" s="29" t="str">
        <f>IF('Órdenes según Instancia'!AC15=0,"-",('Órdenes según Instancia'!I15/'Órdenes según Instancia'!AC15))</f>
        <v>-</v>
      </c>
      <c r="J15" s="29" t="str">
        <f>IF('Órdenes según Instancia'!AC15=0,"-",('Órdenes según Instancia'!N15/'Órdenes según Instancia'!AC15))</f>
        <v>-</v>
      </c>
      <c r="K15" s="29" t="str">
        <f>IF('Órdenes según Instancia'!AC15=0,"-",('Órdenes según Instancia'!S15/'Órdenes según Instancia'!AC15))</f>
        <v>-</v>
      </c>
      <c r="L15" s="29" t="str">
        <f>IF('Órdenes según Instancia'!AC15=0,"-",('Órdenes según Instancia'!X15/'Órdenes según Instancia'!AC15))</f>
        <v>-</v>
      </c>
      <c r="M15" s="29">
        <f>IF('Órdenes según Instancia'!AD15=0,"-",('Órdenes según Instancia'!E15/'Órdenes según Instancia'!AD15))</f>
        <v>0.90121212121212124</v>
      </c>
      <c r="N15" s="29">
        <f>IF('Órdenes según Instancia'!AD15=0,"-",('Órdenes según Instancia'!J15/'Órdenes según Instancia'!AD15))</f>
        <v>1.2121212121212121E-3</v>
      </c>
      <c r="O15" s="29">
        <f>IF('Órdenes según Instancia'!AD15=0,"-",('Órdenes según Instancia'!O15/'Órdenes según Instancia'!AD15))</f>
        <v>7.3333333333333334E-2</v>
      </c>
      <c r="P15" s="29">
        <f>IF('Órdenes según Instancia'!AD15=0,"-",('Órdenes según Instancia'!T15/'Órdenes según Instancia'!AD15))</f>
        <v>2.4242424242424242E-2</v>
      </c>
      <c r="Q15" s="29">
        <f>IF('Órdenes según Instancia'!AD15=0,"-",('Órdenes según Instancia'!Y15/'Órdenes según Instancia'!AD15))</f>
        <v>0</v>
      </c>
      <c r="R15" s="29">
        <f>IF('Órdenes según Instancia'!AE15=0,"-",('Órdenes según Instancia'!F15/'Órdenes según Instancia'!AE15))</f>
        <v>1</v>
      </c>
      <c r="S15" s="29">
        <f>IF('Órdenes según Instancia'!AE15=0,"-",('Órdenes según Instancia'!K15/'Órdenes según Instancia'!AE15))</f>
        <v>0</v>
      </c>
      <c r="T15" s="29">
        <f>IF('Órdenes según Instancia'!AE15=0,"-",('Órdenes según Instancia'!P15/'Órdenes según Instancia'!AE15))</f>
        <v>0</v>
      </c>
      <c r="U15" s="29">
        <f>IF('Órdenes según Instancia'!AE15=0,"-",('Órdenes según Instancia'!U15/('Órdenes según Instancia'!AE15)))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0.93457943925233644</v>
      </c>
      <c r="D16" s="29">
        <f>IF('Órdenes según Instancia'!AB16=0,"-",('Órdenes según Instancia'!H16/'Órdenes según Instancia'!AB16))</f>
        <v>0</v>
      </c>
      <c r="E16" s="29">
        <f>IF('Órdenes según Instancia'!AB16=0,"-",('Órdenes según Instancia'!M16/'Órdenes según Instancia'!AB16))</f>
        <v>3.2710280373831772E-2</v>
      </c>
      <c r="F16" s="29">
        <f>IF('Órdenes según Instancia'!AB16=0,"-",('Órdenes según Instancia'!R16/'Órdenes según Instancia'!AB16))</f>
        <v>3.2710280373831772E-2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0.92553191489361697</v>
      </c>
      <c r="N16" s="29">
        <f>IF('Órdenes según Instancia'!AD16=0,"-",('Órdenes según Instancia'!J16/'Órdenes según Instancia'!AD16))</f>
        <v>0</v>
      </c>
      <c r="O16" s="29">
        <f>IF('Órdenes según Instancia'!AD16=0,"-",('Órdenes según Instancia'!O16/'Órdenes según Instancia'!AD16))</f>
        <v>3.7234042553191488E-2</v>
      </c>
      <c r="P16" s="29">
        <f>IF('Órdenes según Instancia'!AD16=0,"-",('Órdenes según Instancia'!T16/'Órdenes según Instancia'!AD16))</f>
        <v>3.7234042553191488E-2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1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0</v>
      </c>
      <c r="U16" s="29">
        <f>IF('Órdenes según Instancia'!AE16=0,"-",('Órdenes según Instancia'!U16/('Órdenes según Instancia'!AE16)))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0.96888888888888891</v>
      </c>
      <c r="D17" s="29">
        <f>IF('Órdenes según Instancia'!AB17=0,"-",('Órdenes según Instancia'!H17/'Órdenes según Instancia'!AB17))</f>
        <v>8.8888888888888889E-3</v>
      </c>
      <c r="E17" s="29">
        <f>IF('Órdenes según Instancia'!AB17=0,"-",('Órdenes según Instancia'!M17/'Órdenes según Instancia'!AB17))</f>
        <v>1.7777777777777778E-2</v>
      </c>
      <c r="F17" s="29">
        <f>IF('Órdenes según Instancia'!AB17=0,"-",('Órdenes según Instancia'!R17/'Órdenes según Instancia'!AB17))</f>
        <v>4.4444444444444444E-3</v>
      </c>
      <c r="G17" s="29">
        <f>IF('Órdenes según Instancia'!AB17=0,"-",('Órdenes según Instancia'!W17/'Órdenes según Instancia'!AB17))</f>
        <v>0</v>
      </c>
      <c r="H17" s="29" t="str">
        <f>IF('Órdenes según Instancia'!AC17=0,"-",('Órdenes según Instancia'!D17/'Órdenes según Instancia'!AC17))</f>
        <v>-</v>
      </c>
      <c r="I17" s="29" t="str">
        <f>IF('Órdenes según Instancia'!AC17=0,"-",('Órdenes según Instancia'!I17/'Órdenes según Instancia'!AC17))</f>
        <v>-</v>
      </c>
      <c r="J17" s="29" t="str">
        <f>IF('Órdenes según Instancia'!AC17=0,"-",('Órdenes según Instancia'!N17/'Órdenes según Instancia'!AC17))</f>
        <v>-</v>
      </c>
      <c r="K17" s="29" t="str">
        <f>IF('Órdenes según Instancia'!AC17=0,"-",('Órdenes según Instancia'!S17/'Órdenes según Instancia'!AC17))</f>
        <v>-</v>
      </c>
      <c r="L17" s="29" t="str">
        <f>IF('Órdenes según Instancia'!AC17=0,"-",('Órdenes según Instancia'!X17/'Órdenes según Instancia'!AC17))</f>
        <v>-</v>
      </c>
      <c r="M17" s="29">
        <f>IF('Órdenes según Instancia'!AD17=0,"-",('Órdenes según Instancia'!E17/'Órdenes según Instancia'!AD17))</f>
        <v>0.96531791907514453</v>
      </c>
      <c r="N17" s="29">
        <f>IF('Órdenes según Instancia'!AD17=0,"-",('Órdenes según Instancia'!J17/'Órdenes según Instancia'!AD17))</f>
        <v>1.1560693641618497E-2</v>
      </c>
      <c r="O17" s="29">
        <f>IF('Órdenes según Instancia'!AD17=0,"-",('Órdenes según Instancia'!O17/'Órdenes según Instancia'!AD17))</f>
        <v>1.7341040462427744E-2</v>
      </c>
      <c r="P17" s="29">
        <f>IF('Órdenes según Instancia'!AD17=0,"-",('Órdenes según Instancia'!T17/'Órdenes según Instancia'!AD17))</f>
        <v>5.7803468208092483E-3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0.98076923076923073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1.9230769230769232E-2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0.9977678571428571</v>
      </c>
      <c r="D18" s="29">
        <f>IF('Órdenes según Instancia'!AB18=0,"-",('Órdenes según Instancia'!H18/'Órdenes según Instancia'!AB18))</f>
        <v>0</v>
      </c>
      <c r="E18" s="29">
        <f>IF('Órdenes según Instancia'!AB18=0,"-",('Órdenes según Instancia'!M18/'Órdenes según Instancia'!AB18))</f>
        <v>2.232142857142857E-3</v>
      </c>
      <c r="F18" s="29">
        <f>IF('Órdenes según Instancia'!AB18=0,"-",('Órdenes según Instancia'!R18/'Órdenes según Instancia'!AB18))</f>
        <v>0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0.99731903485254692</v>
      </c>
      <c r="N18" s="29">
        <f>IF('Órdenes según Instancia'!AD18=0,"-",('Órdenes según Instancia'!J18/'Órdenes según Instancia'!AD18))</f>
        <v>0</v>
      </c>
      <c r="O18" s="29">
        <f>IF('Órdenes según Instancia'!AD18=0,"-",('Órdenes según Instancia'!O18/'Órdenes según Instancia'!AD18))</f>
        <v>2.6809651474530832E-3</v>
      </c>
      <c r="P18" s="29">
        <f>IF('Órdenes según Instancia'!AD18=0,"-",('Órdenes según Instancia'!T18/'Órdenes según Instancia'!AD18))</f>
        <v>0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1</v>
      </c>
      <c r="S18" s="29">
        <f>IF('Órdenes según Instancia'!AE18=0,"-",('Órdenes según Instancia'!K18/'Órdenes según Instancia'!AE18))</f>
        <v>0</v>
      </c>
      <c r="T18" s="29">
        <f>IF('Órdenes según Instancia'!AE18=0,"-",('Órdenes según Instancia'!P18/'Órdenes según Instancia'!AE18))</f>
        <v>0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0.81584582441113496</v>
      </c>
      <c r="D19" s="29">
        <f>IF('Órdenes según Instancia'!AB19=0,"-",('Órdenes según Instancia'!H19/'Órdenes según Instancia'!AB19))</f>
        <v>0</v>
      </c>
      <c r="E19" s="29">
        <f>IF('Órdenes según Instancia'!AB19=0,"-",('Órdenes según Instancia'!M19/'Órdenes según Instancia'!AB19))</f>
        <v>7.4946466809421838E-2</v>
      </c>
      <c r="F19" s="29">
        <f>IF('Órdenes según Instancia'!AB19=0,"-",('Órdenes según Instancia'!R19/'Órdenes según Instancia'!AB19))</f>
        <v>0.10920770877944326</v>
      </c>
      <c r="G19" s="29">
        <f>IF('Órdenes según Instancia'!AB19=0,"-",('Órdenes según Instancia'!W19/'Órdenes según Instancia'!AB19))</f>
        <v>0</v>
      </c>
      <c r="H19" s="29">
        <f>IF('Órdenes según Instancia'!AC19=0,"-",('Órdenes según Instancia'!D19/'Órdenes según Instancia'!AC19))</f>
        <v>1</v>
      </c>
      <c r="I19" s="29">
        <f>IF('Órdenes según Instancia'!AC19=0,"-",('Órdenes según Instancia'!I19/'Órdenes según Instancia'!AC19))</f>
        <v>0</v>
      </c>
      <c r="J19" s="29">
        <f>IF('Órdenes según Instancia'!AC19=0,"-",('Órdenes según Instancia'!N19/'Órdenes según Instancia'!AC19))</f>
        <v>0</v>
      </c>
      <c r="K19" s="29">
        <f>IF('Órdenes según Instancia'!AC19=0,"-",('Órdenes según Instancia'!S19/'Órdenes según Instancia'!AC19))</f>
        <v>0</v>
      </c>
      <c r="L19" s="29">
        <f>IF('Órdenes según Instancia'!AC19=0,"-",('Órdenes según Instancia'!X19/'Órdenes según Instancia'!AC19))</f>
        <v>0</v>
      </c>
      <c r="M19" s="29">
        <f>IF('Órdenes según Instancia'!AD19=0,"-",('Órdenes según Instancia'!E19/'Órdenes según Instancia'!AD19))</f>
        <v>0.76666666666666672</v>
      </c>
      <c r="N19" s="29">
        <f>IF('Órdenes según Instancia'!AD19=0,"-",('Órdenes según Instancia'!J19/'Órdenes según Instancia'!AD19))</f>
        <v>0</v>
      </c>
      <c r="O19" s="29">
        <f>IF('Órdenes según Instancia'!AD19=0,"-",('Órdenes según Instancia'!O19/'Órdenes según Instancia'!AD19))</f>
        <v>9.166666666666666E-2</v>
      </c>
      <c r="P19" s="29">
        <f>IF('Órdenes según Instancia'!AD19=0,"-",('Órdenes según Instancia'!T19/'Órdenes según Instancia'!AD19))</f>
        <v>0.14166666666666666</v>
      </c>
      <c r="Q19" s="29">
        <f>IF('Órdenes según Instancia'!AD19=0,"-",('Órdenes según Instancia'!Y19/'Órdenes según Instancia'!AD19))</f>
        <v>0</v>
      </c>
      <c r="R19" s="29">
        <f>IF('Órdenes según Instancia'!AE19=0,"-",('Órdenes según Instancia'!F19/'Órdenes según Instancia'!AE19))</f>
        <v>0.98019801980198018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1.9801980198019802E-2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0.94262295081967218</v>
      </c>
      <c r="D20" s="29">
        <f>IF('Órdenes según Instancia'!AB20=0,"-",('Órdenes según Instancia'!H20/'Órdenes según Instancia'!AB20))</f>
        <v>0</v>
      </c>
      <c r="E20" s="29">
        <f>IF('Órdenes según Instancia'!AB20=0,"-",('Órdenes según Instancia'!M20/'Órdenes según Instancia'!AB20))</f>
        <v>2.4590163934426229E-2</v>
      </c>
      <c r="F20" s="29">
        <f>IF('Órdenes según Instancia'!AB20=0,"-",('Órdenes según Instancia'!R20/'Órdenes según Instancia'!AB20))</f>
        <v>3.2786885245901641E-2</v>
      </c>
      <c r="G20" s="29">
        <f>IF('Órdenes según Instancia'!AB20=0,"-",('Órdenes según Instancia'!W20/'Órdenes según Instancia'!AB20))</f>
        <v>0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0.91666666666666663</v>
      </c>
      <c r="N20" s="29">
        <f>IF('Órdenes según Instancia'!AD20=0,"-",('Órdenes según Instancia'!J20/'Órdenes según Instancia'!AD20))</f>
        <v>0</v>
      </c>
      <c r="O20" s="29">
        <f>IF('Órdenes según Instancia'!AD20=0,"-",('Órdenes según Instancia'!O20/'Órdenes según Instancia'!AD20))</f>
        <v>3.5714285714285712E-2</v>
      </c>
      <c r="P20" s="29">
        <f>IF('Órdenes según Instancia'!AD20=0,"-",('Órdenes según Instancia'!T20/'Órdenes según Instancia'!AD20))</f>
        <v>4.7619047619047616E-2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1</v>
      </c>
      <c r="S20" s="29">
        <f>IF('Órdenes según Instancia'!AE20=0,"-",('Órdenes según Instancia'!K20/'Órdenes según Instancia'!AE20))</f>
        <v>0</v>
      </c>
      <c r="T20" s="29">
        <f>IF('Órdenes según Instancia'!AE20=0,"-",('Órdenes según Instancia'!P20/'Órdenes según Instancia'!AE20))</f>
        <v>0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0.96135265700483097</v>
      </c>
      <c r="D21" s="29">
        <f>IF('Órdenes según Instancia'!AB21=0,"-",('Órdenes según Instancia'!H21/'Órdenes según Instancia'!AB21))</f>
        <v>9.6618357487922701E-3</v>
      </c>
      <c r="E21" s="29">
        <f>IF('Órdenes según Instancia'!AB21=0,"-",('Órdenes según Instancia'!M21/'Órdenes según Instancia'!AB21))</f>
        <v>1.4492753623188406E-2</v>
      </c>
      <c r="F21" s="29">
        <f>IF('Órdenes según Instancia'!AB21=0,"-",('Órdenes según Instancia'!R21/'Órdenes según Instancia'!AB21))</f>
        <v>1.4492753623188406E-2</v>
      </c>
      <c r="G21" s="29">
        <f>IF('Órdenes según Instancia'!AB21=0,"-",('Órdenes según Instancia'!W21/'Órdenes según Instancia'!AB21))</f>
        <v>0</v>
      </c>
      <c r="H21" s="29">
        <f>IF('Órdenes según Instancia'!AC21=0,"-",('Órdenes según Instancia'!D21/'Órdenes según Instancia'!AC21))</f>
        <v>1</v>
      </c>
      <c r="I21" s="29">
        <f>IF('Órdenes según Instancia'!AC21=0,"-",('Órdenes según Instancia'!I21/'Órdenes según Instancia'!AC21))</f>
        <v>0</v>
      </c>
      <c r="J21" s="29">
        <f>IF('Órdenes según Instancia'!AC21=0,"-",('Órdenes según Instancia'!N21/'Órdenes según Instancia'!AC21))</f>
        <v>0</v>
      </c>
      <c r="K21" s="29">
        <f>IF('Órdenes según Instancia'!AC21=0,"-",('Órdenes según Instancia'!S21/'Órdenes según Instancia'!AC21))</f>
        <v>0</v>
      </c>
      <c r="L21" s="29">
        <f>IF('Órdenes según Instancia'!AC21=0,"-",('Órdenes según Instancia'!X21/'Órdenes según Instancia'!AC21))</f>
        <v>0</v>
      </c>
      <c r="M21" s="29">
        <f>IF('Órdenes según Instancia'!AD21=0,"-",('Órdenes según Instancia'!E21/'Órdenes según Instancia'!AD21))</f>
        <v>0.95859872611464969</v>
      </c>
      <c r="N21" s="29">
        <f>IF('Órdenes según Instancia'!AD21=0,"-",('Órdenes según Instancia'!J21/'Órdenes según Instancia'!AD21))</f>
        <v>6.369426751592357E-3</v>
      </c>
      <c r="O21" s="29">
        <f>IF('Órdenes según Instancia'!AD21=0,"-",('Órdenes según Instancia'!O21/'Órdenes según Instancia'!AD21))</f>
        <v>1.5923566878980892E-2</v>
      </c>
      <c r="P21" s="29">
        <f>IF('Órdenes según Instancia'!AD21=0,"-",('Órdenes según Instancia'!T21/'Órdenes según Instancia'!AD21))</f>
        <v>1.9108280254777069E-2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0.96969696969696972</v>
      </c>
      <c r="S21" s="29">
        <f>IF('Órdenes según Instancia'!AE21=0,"-",('Órdenes según Instancia'!K21/'Órdenes según Instancia'!AE21))</f>
        <v>2.0202020202020204E-2</v>
      </c>
      <c r="T21" s="29">
        <f>IF('Órdenes según Instancia'!AE21=0,"-",('Órdenes según Instancia'!P21/'Órdenes según Instancia'!AE21))</f>
        <v>1.0101010101010102E-2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0.98181818181818181</v>
      </c>
      <c r="D22" s="29">
        <f>IF('Órdenes según Instancia'!AB22=0,"-",('Órdenes según Instancia'!H22/'Órdenes según Instancia'!AB22))</f>
        <v>0</v>
      </c>
      <c r="E22" s="29">
        <f>IF('Órdenes según Instancia'!AB22=0,"-",('Órdenes según Instancia'!M22/'Órdenes según Instancia'!AB22))</f>
        <v>1.4141414141414142E-2</v>
      </c>
      <c r="F22" s="29">
        <f>IF('Órdenes según Instancia'!AB22=0,"-",('Órdenes según Instancia'!R22/'Órdenes según Instancia'!AB22))</f>
        <v>4.0404040404040404E-3</v>
      </c>
      <c r="G22" s="29">
        <f>IF('Órdenes según Instancia'!AB22=0,"-",('Órdenes según Instancia'!W22/'Órdenes según Instancia'!AB22))</f>
        <v>0</v>
      </c>
      <c r="H22" s="29" t="str">
        <f>IF('Órdenes según Instancia'!AC22=0,"-",('Órdenes según Instancia'!D22/'Órdenes según Instancia'!AC22))</f>
        <v>-</v>
      </c>
      <c r="I22" s="29" t="str">
        <f>IF('Órdenes según Instancia'!AC22=0,"-",('Órdenes según Instancia'!I22/'Órdenes según Instancia'!AC22))</f>
        <v>-</v>
      </c>
      <c r="J22" s="29" t="str">
        <f>IF('Órdenes según Instancia'!AC22=0,"-",('Órdenes según Instancia'!N22/'Órdenes según Instancia'!AC22))</f>
        <v>-</v>
      </c>
      <c r="K22" s="29" t="str">
        <f>IF('Órdenes según Instancia'!AC22=0,"-",('Órdenes según Instancia'!S22/'Órdenes según Instancia'!AC22))</f>
        <v>-</v>
      </c>
      <c r="L22" s="29" t="str">
        <f>IF('Órdenes según Instancia'!AC22=0,"-",('Órdenes según Instancia'!X22/'Órdenes según Instancia'!AC22))</f>
        <v>-</v>
      </c>
      <c r="M22" s="29">
        <f>IF('Órdenes según Instancia'!AD22=0,"-",('Órdenes según Instancia'!E22/'Órdenes según Instancia'!AD22))</f>
        <v>0.97256097560975607</v>
      </c>
      <c r="N22" s="29">
        <f>IF('Órdenes según Instancia'!AD22=0,"-",('Órdenes según Instancia'!J22/'Órdenes según Instancia'!AD22))</f>
        <v>0</v>
      </c>
      <c r="O22" s="29">
        <f>IF('Órdenes según Instancia'!AD22=0,"-",('Órdenes según Instancia'!O22/'Órdenes según Instancia'!AD22))</f>
        <v>2.1341463414634148E-2</v>
      </c>
      <c r="P22" s="29">
        <f>IF('Órdenes según Instancia'!AD22=0,"-",('Órdenes según Instancia'!T22/'Órdenes según Instancia'!AD22))</f>
        <v>6.0975609756097563E-3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1</v>
      </c>
      <c r="S22" s="29">
        <f>IF('Órdenes según Instancia'!AE22=0,"-",('Órdenes según Instancia'!K22/'Órdenes según Instancia'!AE22))</f>
        <v>0</v>
      </c>
      <c r="T22" s="29">
        <f>IF('Órdenes según Instancia'!AE22=0,"-",('Órdenes según Instancia'!P22/'Órdenes según Instancia'!AE22))</f>
        <v>0</v>
      </c>
      <c r="U22" s="29">
        <f>IF('Órdenes según Instancia'!AE22=0,"-",('Órdenes según Instancia'!U22/('Órdenes según Instancia'!AE22)))</f>
        <v>0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0.98299319727891155</v>
      </c>
      <c r="D23" s="29">
        <f>IF('Órdenes según Instancia'!AB23=0,"-",('Órdenes según Instancia'!H23/'Órdenes según Instancia'!AB23))</f>
        <v>1.3605442176870747E-3</v>
      </c>
      <c r="E23" s="29">
        <f>IF('Órdenes según Instancia'!AB23=0,"-",('Órdenes según Instancia'!M23/'Órdenes según Instancia'!AB23))</f>
        <v>1.5646258503401362E-2</v>
      </c>
      <c r="F23" s="29">
        <f>IF('Órdenes según Instancia'!AB23=0,"-",('Órdenes según Instancia'!R23/'Órdenes según Instancia'!AB23))</f>
        <v>0</v>
      </c>
      <c r="G23" s="29">
        <f>IF('Órdenes según Instancia'!AB23=0,"-",('Órdenes según Instancia'!W23/'Órdenes según Instancia'!AB23))</f>
        <v>0</v>
      </c>
      <c r="H23" s="29">
        <f>IF('Órdenes según Instancia'!AC23=0,"-",('Órdenes según Instancia'!D23/'Órdenes según Instancia'!AC23))</f>
        <v>1</v>
      </c>
      <c r="I23" s="29">
        <f>IF('Órdenes según Instancia'!AC23=0,"-",('Órdenes según Instancia'!I23/'Órdenes según Instancia'!AC23))</f>
        <v>0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0</v>
      </c>
      <c r="M23" s="29">
        <f>IF('Órdenes según Instancia'!AD23=0,"-",('Órdenes según Instancia'!E23/'Órdenes según Instancia'!AD23))</f>
        <v>0.96632503660322111</v>
      </c>
      <c r="N23" s="29">
        <f>IF('Órdenes según Instancia'!AD23=0,"-",('Órdenes según Instancia'!J23/'Órdenes según Instancia'!AD23))</f>
        <v>0</v>
      </c>
      <c r="O23" s="29">
        <f>IF('Órdenes según Instancia'!AD23=0,"-",('Órdenes según Instancia'!O23/'Órdenes según Instancia'!AD23))</f>
        <v>3.3674963396778917E-2</v>
      </c>
      <c r="P23" s="29">
        <f>IF('Órdenes según Instancia'!AD23=0,"-",('Órdenes según Instancia'!T23/'Órdenes según Instancia'!AD23))</f>
        <v>0</v>
      </c>
      <c r="Q23" s="29">
        <f>IF('Órdenes según Instancia'!AD23=0,"-",('Órdenes según Instancia'!Y23/'Órdenes según Instancia'!AD23))</f>
        <v>0</v>
      </c>
      <c r="R23" s="29">
        <f>IF('Órdenes según Instancia'!AE23=0,"-",('Órdenes según Instancia'!F23/'Órdenes según Instancia'!AE23))</f>
        <v>0.99743589743589745</v>
      </c>
      <c r="S23" s="29">
        <f>IF('Órdenes según Instancia'!AE23=0,"-",('Órdenes según Instancia'!K23/'Órdenes según Instancia'!AE23))</f>
        <v>2.5641025641025641E-3</v>
      </c>
      <c r="T23" s="29">
        <f>IF('Órdenes según Instancia'!AE23=0,"-",('Órdenes según Instancia'!P23/'Órdenes según Instancia'!AE23))</f>
        <v>0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0.93988145639288734</v>
      </c>
      <c r="D24" s="29">
        <f>IF('Órdenes según Instancia'!AB24=0,"-",('Órdenes según Instancia'!H24/'Órdenes según Instancia'!AB24))</f>
        <v>0</v>
      </c>
      <c r="E24" s="29">
        <f>IF('Órdenes según Instancia'!AB24=0,"-",('Órdenes según Instancia'!M24/'Órdenes según Instancia'!AB24))</f>
        <v>4.6570702794242171E-2</v>
      </c>
      <c r="F24" s="29">
        <f>IF('Órdenes según Instancia'!AB24=0,"-",('Órdenes según Instancia'!R24/'Órdenes según Instancia'!AB24))</f>
        <v>1.3547840812870448E-2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0.92796610169491522</v>
      </c>
      <c r="N24" s="29">
        <f>IF('Órdenes según Instancia'!AD24=0,"-",('Órdenes según Instancia'!J24/'Órdenes según Instancia'!AD24))</f>
        <v>0</v>
      </c>
      <c r="O24" s="29">
        <f>IF('Órdenes según Instancia'!AD24=0,"-",('Órdenes según Instancia'!O24/'Órdenes según Instancia'!AD24))</f>
        <v>5.5084745762711863E-2</v>
      </c>
      <c r="P24" s="29">
        <f>IF('Órdenes según Instancia'!AD24=0,"-",('Órdenes según Instancia'!T24/'Órdenes según Instancia'!AD24))</f>
        <v>1.6949152542372881E-2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0.98654708520179368</v>
      </c>
      <c r="S24" s="29">
        <f>IF('Órdenes según Instancia'!AE24=0,"-",('Órdenes según Instancia'!K24/'Órdenes según Instancia'!AE24))</f>
        <v>0</v>
      </c>
      <c r="T24" s="29">
        <f>IF('Órdenes según Instancia'!AE24=0,"-",('Órdenes según Instancia'!P24/'Órdenes según Instancia'!AE24))</f>
        <v>1.3452914798206279E-2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0.97524752475247523</v>
      </c>
      <c r="D25" s="29">
        <f>IF('Órdenes según Instancia'!AB25=0,"-",('Órdenes según Instancia'!H25/'Órdenes según Instancia'!AB25))</f>
        <v>4.9504950495049506E-3</v>
      </c>
      <c r="E25" s="29">
        <f>IF('Órdenes según Instancia'!AB25=0,"-",('Órdenes según Instancia'!M25/'Órdenes según Instancia'!AB25))</f>
        <v>1.9801980198019802E-2</v>
      </c>
      <c r="F25" s="29">
        <f>IF('Órdenes según Instancia'!AB25=0,"-",('Órdenes según Instancia'!R25/'Órdenes según Instancia'!AB25))</f>
        <v>0</v>
      </c>
      <c r="G25" s="29">
        <f>IF('Órdenes según Instancia'!AB25=0,"-",('Órdenes según Instancia'!W25/'Órdenes según Instancia'!AB25))</f>
        <v>0</v>
      </c>
      <c r="H25" s="29" t="str">
        <f>IF('Órdenes según Instancia'!AC25=0,"-",('Órdenes según Instancia'!D25/'Órdenes según Instancia'!AC25))</f>
        <v>-</v>
      </c>
      <c r="I25" s="29" t="str">
        <f>IF('Órdenes según Instancia'!AC25=0,"-",('Órdenes según Instancia'!I25/'Órdenes según Instancia'!AC25))</f>
        <v>-</v>
      </c>
      <c r="J25" s="29" t="str">
        <f>IF('Órdenes según Instancia'!AC25=0,"-",('Órdenes según Instancia'!N25/'Órdenes según Instancia'!AC25))</f>
        <v>-</v>
      </c>
      <c r="K25" s="29" t="str">
        <f>IF('Órdenes según Instancia'!AC25=0,"-",('Órdenes según Instancia'!S25/'Órdenes según Instancia'!AC25))</f>
        <v>-</v>
      </c>
      <c r="L25" s="29" t="str">
        <f>IF('Órdenes según Instancia'!AC25=0,"-",('Órdenes según Instancia'!X25/'Órdenes según Instancia'!AC25))</f>
        <v>-</v>
      </c>
      <c r="M25" s="29">
        <f>IF('Órdenes según Instancia'!AD25=0,"-",('Órdenes según Instancia'!E25/'Órdenes según Instancia'!AD25))</f>
        <v>0.96932515337423308</v>
      </c>
      <c r="N25" s="29">
        <f>IF('Órdenes según Instancia'!AD25=0,"-",('Órdenes según Instancia'!J25/'Órdenes según Instancia'!AD25))</f>
        <v>6.1349693251533744E-3</v>
      </c>
      <c r="O25" s="29">
        <f>IF('Órdenes según Instancia'!AD25=0,"-",('Órdenes según Instancia'!O25/'Órdenes según Instancia'!AD25))</f>
        <v>2.4539877300613498E-2</v>
      </c>
      <c r="P25" s="29">
        <f>IF('Órdenes según Instancia'!AD25=0,"-",('Órdenes según Instancia'!T25/'Órdenes según Instancia'!AD25))</f>
        <v>0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0.94482758620689655</v>
      </c>
      <c r="D26" s="29">
        <f>IF('Órdenes según Instancia'!AB26=0,"-",('Órdenes según Instancia'!H26/'Órdenes según Instancia'!AB26))</f>
        <v>2.2988505747126436E-3</v>
      </c>
      <c r="E26" s="29">
        <f>IF('Órdenes según Instancia'!AB26=0,"-",('Órdenes según Instancia'!M26/'Órdenes según Instancia'!AB26))</f>
        <v>4.1379310344827586E-2</v>
      </c>
      <c r="F26" s="29">
        <f>IF('Órdenes según Instancia'!AB26=0,"-",('Órdenes según Instancia'!R26/'Órdenes según Instancia'!AB26))</f>
        <v>1.1494252873563218E-2</v>
      </c>
      <c r="G26" s="29">
        <f>IF('Órdenes según Instancia'!AB26=0,"-",('Órdenes según Instancia'!W26/'Órdenes según Instancia'!AB26))</f>
        <v>0</v>
      </c>
      <c r="H26" s="29">
        <f>IF('Órdenes según Instancia'!AC26=0,"-",('Órdenes según Instancia'!D26/'Órdenes según Instancia'!AC26))</f>
        <v>1</v>
      </c>
      <c r="I26" s="29">
        <f>IF('Órdenes según Instancia'!AC26=0,"-",('Órdenes según Instancia'!I26/'Órdenes según Instancia'!AC26))</f>
        <v>0</v>
      </c>
      <c r="J26" s="29">
        <f>IF('Órdenes según Instancia'!AC26=0,"-",('Órdenes según Instancia'!N26/'Órdenes según Instancia'!AC26))</f>
        <v>0</v>
      </c>
      <c r="K26" s="29">
        <f>IF('Órdenes según Instancia'!AC26=0,"-",('Órdenes según Instancia'!S26/'Órdenes según Instancia'!AC26))</f>
        <v>0</v>
      </c>
      <c r="L26" s="29">
        <f>IF('Órdenes según Instancia'!AC26=0,"-",('Órdenes según Instancia'!X26/'Órdenes según Instancia'!AC26))</f>
        <v>0</v>
      </c>
      <c r="M26" s="29">
        <f>IF('Órdenes según Instancia'!AD26=0,"-",('Órdenes según Instancia'!E26/'Órdenes según Instancia'!AD26))</f>
        <v>0.91111111111111109</v>
      </c>
      <c r="N26" s="29">
        <f>IF('Órdenes según Instancia'!AD26=0,"-",('Órdenes según Instancia'!J26/'Órdenes según Instancia'!AD26))</f>
        <v>3.7037037037037038E-3</v>
      </c>
      <c r="O26" s="29">
        <f>IF('Órdenes según Instancia'!AD26=0,"-",('Órdenes según Instancia'!O26/'Órdenes según Instancia'!AD26))</f>
        <v>6.6666666666666666E-2</v>
      </c>
      <c r="P26" s="29">
        <f>IF('Órdenes según Instancia'!AD26=0,"-",('Órdenes según Instancia'!T26/'Órdenes según Instancia'!AD26))</f>
        <v>1.8518518518518517E-2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1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0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0.94135802469135799</v>
      </c>
      <c r="D27" s="29">
        <f>IF('Órdenes según Instancia'!AB27=0,"-",('Órdenes según Instancia'!H27/'Órdenes según Instancia'!AB27))</f>
        <v>8.6419753086419745E-3</v>
      </c>
      <c r="E27" s="29">
        <f>IF('Órdenes según Instancia'!AB27=0,"-",('Órdenes según Instancia'!M27/'Órdenes según Instancia'!AB27))</f>
        <v>4.3827160493827164E-2</v>
      </c>
      <c r="F27" s="29">
        <f>IF('Órdenes según Instancia'!AB27=0,"-",('Órdenes según Instancia'!R27/'Órdenes según Instancia'!AB27))</f>
        <v>6.1728395061728392E-3</v>
      </c>
      <c r="G27" s="29">
        <f>IF('Órdenes según Instancia'!AB27=0,"-",('Órdenes según Instancia'!W27/'Órdenes según Instancia'!AB27))</f>
        <v>0</v>
      </c>
      <c r="H27" s="29" t="str">
        <f>IF('Órdenes según Instancia'!AC27=0,"-",('Órdenes según Instancia'!D27/'Órdenes según Instancia'!AC27))</f>
        <v>-</v>
      </c>
      <c r="I27" s="29" t="str">
        <f>IF('Órdenes según Instancia'!AC27=0,"-",('Órdenes según Instancia'!I27/'Órdenes según Instancia'!AC27))</f>
        <v>-</v>
      </c>
      <c r="J27" s="29" t="str">
        <f>IF('Órdenes según Instancia'!AC27=0,"-",('Órdenes según Instancia'!N27/'Órdenes según Instancia'!AC27))</f>
        <v>-</v>
      </c>
      <c r="K27" s="29" t="str">
        <f>IF('Órdenes según Instancia'!AC27=0,"-",('Órdenes según Instancia'!S27/'Órdenes según Instancia'!AC27))</f>
        <v>-</v>
      </c>
      <c r="L27" s="29" t="str">
        <f>IF('Órdenes según Instancia'!AC27=0,"-",('Órdenes según Instancia'!X27/'Órdenes según Instancia'!AC27))</f>
        <v>-</v>
      </c>
      <c r="M27" s="29">
        <f>IF('Órdenes según Instancia'!AD27=0,"-",('Órdenes según Instancia'!E27/'Órdenes según Instancia'!AD27))</f>
        <v>0.89174560216508791</v>
      </c>
      <c r="N27" s="29">
        <f>IF('Órdenes según Instancia'!AD27=0,"-",('Órdenes según Instancia'!J27/'Órdenes según Instancia'!AD27))</f>
        <v>1.2178619756427604E-2</v>
      </c>
      <c r="O27" s="29">
        <f>IF('Órdenes según Instancia'!AD27=0,"-",('Órdenes según Instancia'!O27/'Órdenes según Instancia'!AD27))</f>
        <v>8.7956698240866035E-2</v>
      </c>
      <c r="P27" s="29">
        <f>IF('Órdenes según Instancia'!AD27=0,"-",('Órdenes según Instancia'!T27/'Órdenes según Instancia'!AD27))</f>
        <v>8.119079837618403E-3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0.98297389330306473</v>
      </c>
      <c r="S27" s="29">
        <f>IF('Órdenes según Instancia'!AE27=0,"-",('Órdenes según Instancia'!K27/'Órdenes según Instancia'!AE27))</f>
        <v>5.6753688989784334E-3</v>
      </c>
      <c r="T27" s="29">
        <f>IF('Órdenes según Instancia'!AE27=0,"-",('Órdenes según Instancia'!P27/'Órdenes según Instancia'!AE27))</f>
        <v>6.8104426787741201E-3</v>
      </c>
      <c r="U27" s="29">
        <f>IF('Órdenes según Instancia'!AE27=0,"-",('Órdenes según Instancia'!U27/('Órdenes según Instancia'!AE27)))</f>
        <v>4.5402951191827468E-3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0.93953488372093019</v>
      </c>
      <c r="D28" s="29">
        <f>IF('Órdenes según Instancia'!AB28=0,"-",('Órdenes según Instancia'!H28/'Órdenes según Instancia'!AB28))</f>
        <v>9.3023255813953487E-3</v>
      </c>
      <c r="E28" s="29">
        <f>IF('Órdenes según Instancia'!AB28=0,"-",('Órdenes según Instancia'!M28/'Órdenes según Instancia'!AB28))</f>
        <v>3.9534883720930232E-2</v>
      </c>
      <c r="F28" s="29">
        <f>IF('Órdenes según Instancia'!AB28=0,"-",('Órdenes según Instancia'!R28/'Órdenes según Instancia'!AB28))</f>
        <v>0</v>
      </c>
      <c r="G28" s="29">
        <f>IF('Órdenes según Instancia'!AB28=0,"-",('Órdenes según Instancia'!W28/'Órdenes según Instancia'!AB28))</f>
        <v>1.1627906976744186E-2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0.93142857142857138</v>
      </c>
      <c r="N28" s="29">
        <f>IF('Órdenes según Instancia'!AD28=0,"-",('Órdenes según Instancia'!J28/'Órdenes según Instancia'!AD28))</f>
        <v>1.1428571428571429E-2</v>
      </c>
      <c r="O28" s="29">
        <f>IF('Órdenes según Instancia'!AD28=0,"-",('Órdenes según Instancia'!O28/'Órdenes según Instancia'!AD28))</f>
        <v>4.5714285714285714E-2</v>
      </c>
      <c r="P28" s="29">
        <f>IF('Órdenes según Instancia'!AD28=0,"-",('Órdenes según Instancia'!T28/'Órdenes según Instancia'!AD28))</f>
        <v>0</v>
      </c>
      <c r="Q28" s="29">
        <f>IF('Órdenes según Instancia'!AD28=0,"-",('Órdenes según Instancia'!Y28/'Órdenes según Instancia'!AD28))</f>
        <v>1.1428571428571429E-2</v>
      </c>
      <c r="R28" s="29">
        <f>IF('Órdenes según Instancia'!AE28=0,"-",('Órdenes según Instancia'!F28/'Órdenes según Instancia'!AE28))</f>
        <v>0.97499999999999998</v>
      </c>
      <c r="S28" s="29">
        <f>IF('Órdenes según Instancia'!AE28=0,"-",('Órdenes según Instancia'!K28/'Órdenes según Instancia'!AE28))</f>
        <v>0</v>
      </c>
      <c r="T28" s="29">
        <f>IF('Órdenes según Instancia'!AE28=0,"-",('Órdenes según Instancia'!P28/'Órdenes según Instancia'!AE28))</f>
        <v>1.2500000000000001E-2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1.2500000000000001E-2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0.92517006802721091</v>
      </c>
      <c r="D29" s="29">
        <f>IF('Órdenes según Instancia'!AB29=0,"-",('Órdenes según Instancia'!H29/'Órdenes según Instancia'!AB29))</f>
        <v>7.4829931972789115E-2</v>
      </c>
      <c r="E29" s="29">
        <f>IF('Órdenes según Instancia'!AB29=0,"-",('Órdenes según Instancia'!M29/'Órdenes según Instancia'!AB29))</f>
        <v>0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0.90677966101694918</v>
      </c>
      <c r="N29" s="29">
        <f>IF('Órdenes según Instancia'!AD29=0,"-",('Órdenes según Instancia'!J29/'Órdenes según Instancia'!AD29))</f>
        <v>9.3220338983050849E-2</v>
      </c>
      <c r="O29" s="29">
        <f>IF('Órdenes según Instancia'!AD29=0,"-",('Órdenes según Instancia'!O29/'Órdenes según Instancia'!AD29))</f>
        <v>0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0.99651567944250874</v>
      </c>
      <c r="D30" s="29">
        <f>IF('Órdenes según Instancia'!AB30=0,"-",('Órdenes según Instancia'!H30/'Órdenes según Instancia'!AB30))</f>
        <v>3.4843205574912892E-3</v>
      </c>
      <c r="E30" s="29">
        <f>IF('Órdenes según Instancia'!AB30=0,"-",('Órdenes según Instancia'!M30/'Órdenes según Instancia'!AB30))</f>
        <v>0</v>
      </c>
      <c r="F30" s="29">
        <f>IF('Órdenes según Instancia'!AB30=0,"-",('Órdenes según Instancia'!R30/'Órdenes según Instancia'!AB30))</f>
        <v>0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1</v>
      </c>
      <c r="N30" s="29">
        <f>IF('Órdenes según Instancia'!AD30=0,"-",('Órdenes según Instancia'!J30/'Órdenes según Instancia'!AD30))</f>
        <v>0</v>
      </c>
      <c r="O30" s="29">
        <f>IF('Órdenes según Instancia'!AD30=0,"-",('Órdenes según Instancia'!O30/'Órdenes según Instancia'!AD30))</f>
        <v>0</v>
      </c>
      <c r="P30" s="29">
        <f>IF('Órdenes según Instancia'!AD30=0,"-",('Órdenes según Instancia'!T30/'Órdenes según Instancia'!AD30))</f>
        <v>0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0.98666666666666669</v>
      </c>
      <c r="S30" s="29">
        <f>IF('Órdenes según Instancia'!AE30=0,"-",('Órdenes según Instancia'!K30/'Órdenes según Instancia'!AE30))</f>
        <v>1.3333333333333334E-2</v>
      </c>
      <c r="T30" s="29">
        <f>IF('Órdenes según Instancia'!AE30=0,"-",('Órdenes según Instancia'!P30/'Órdenes según Instancia'!AE30))</f>
        <v>0</v>
      </c>
      <c r="U30" s="29">
        <f>IF('Órdenes según Instancia'!AE30=0,"-",('Órdenes según Instancia'!U30/('Órdenes según Instancia'!AE30)))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0.98795180722891562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1.2048192771084338E-2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>
        <f>IF('Órdenes según Instancia'!AC31=0,"-",('Órdenes según Instancia'!D31/'Órdenes según Instancia'!AC31))</f>
        <v>1</v>
      </c>
      <c r="I31" s="29">
        <f>IF('Órdenes según Instancia'!AC31=0,"-",('Órdenes según Instancia'!I31/'Órdenes según Instancia'!AC31))</f>
        <v>0</v>
      </c>
      <c r="J31" s="29">
        <f>IF('Órdenes según Instancia'!AC31=0,"-",('Órdenes según Instancia'!N31/'Órdenes según Instancia'!AC31))</f>
        <v>0</v>
      </c>
      <c r="K31" s="29">
        <f>IF('Órdenes según Instancia'!AC31=0,"-",('Órdenes según Instancia'!S31/'Órdenes según Instancia'!AC31))</f>
        <v>0</v>
      </c>
      <c r="L31" s="29">
        <f>IF('Órdenes según Instancia'!AC31=0,"-",('Órdenes según Instancia'!X31/'Órdenes según Instancia'!AC31))</f>
        <v>0</v>
      </c>
      <c r="M31" s="29">
        <f>IF('Órdenes según Instancia'!AD31=0,"-",('Órdenes según Instancia'!E31/'Órdenes según Instancia'!AD31))</f>
        <v>0.98181818181818181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1.8181818181818181E-2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1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0</v>
      </c>
      <c r="U31" s="29">
        <f>IF('Órdenes según Instancia'!AE31=0,"-",('Órdenes según Instancia'!U31/('Órdenes según Instancia'!AE31)))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0.94597712198404305</v>
      </c>
      <c r="D32" s="26">
        <f>IF('Órdenes según Instancia'!AB32=0,"-",('Órdenes según Instancia'!H32/'Órdenes según Instancia'!AB32))</f>
        <v>4.0372969335768531E-3</v>
      </c>
      <c r="E32" s="26">
        <f>IF('Órdenes según Instancia'!AB32=0,"-",('Órdenes según Instancia'!M32/'Órdenes según Instancia'!AB32))</f>
        <v>3.5855041814861099E-2</v>
      </c>
      <c r="F32" s="26">
        <f>IF('Órdenes según Instancia'!AB32=0,"-",('Órdenes según Instancia'!R32/'Órdenes según Instancia'!AB32))</f>
        <v>1.3649908680188408E-2</v>
      </c>
      <c r="G32" s="26">
        <f>IF('Órdenes según Instancia'!AB32=0,"-",('Órdenes según Instancia'!W32/'Órdenes según Instancia'!AB32))</f>
        <v>4.8063058733057774E-4</v>
      </c>
      <c r="H32" s="26">
        <f>IF('Órdenes según Instancia'!AC32=0,"-",('Órdenes según Instancia'!D32/'Órdenes según Instancia'!AC32))</f>
        <v>1</v>
      </c>
      <c r="I32" s="26">
        <f>IF('Órdenes según Instancia'!AC32=0,"-",('Órdenes según Instancia'!I32/'Órdenes según Instancia'!AC32))</f>
        <v>0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0</v>
      </c>
      <c r="L32" s="26">
        <f>IF('Órdenes según Instancia'!AC32=0,"-",('Órdenes según Instancia'!X32/'Órdenes según Instancia'!AC32))</f>
        <v>0</v>
      </c>
      <c r="M32" s="26">
        <f>IF('Órdenes según Instancia'!AD32=0,"-",('Órdenes según Instancia'!E32/'Órdenes según Instancia'!AD32))</f>
        <v>0.92390062821245</v>
      </c>
      <c r="N32" s="26">
        <f>IF('Órdenes según Instancia'!AD32=0,"-",('Órdenes según Instancia'!J32/'Órdenes según Instancia'!AD32))</f>
        <v>4.5688178183894918E-3</v>
      </c>
      <c r="O32" s="26">
        <f>IF('Órdenes según Instancia'!AD32=0,"-",('Órdenes según Instancia'!O32/'Órdenes según Instancia'!AD32))</f>
        <v>5.1256424900057107E-2</v>
      </c>
      <c r="P32" s="26">
        <f>IF('Órdenes según Instancia'!AD32=0,"-",('Órdenes según Instancia'!T32/'Órdenes según Instancia'!AD32))</f>
        <v>1.9703026841804683E-2</v>
      </c>
      <c r="Q32" s="26">
        <f>IF('Órdenes según Instancia'!AD32=0,"-",('Órdenes según Instancia'!Y32/'Órdenes según Instancia'!AD32))</f>
        <v>5.7110222729868647E-4</v>
      </c>
      <c r="R32" s="26">
        <f>IF('Órdenes según Instancia'!AE32=0,"-",('Órdenes según Instancia'!F32/'Órdenes según Instancia'!AE32))</f>
        <v>0.99136904761904765</v>
      </c>
      <c r="S32" s="26">
        <f>IF('Órdenes según Instancia'!AE32=0,"-",('Órdenes según Instancia'!K32/'Órdenes según Instancia'!AE32))</f>
        <v>2.976190476190476E-3</v>
      </c>
      <c r="T32" s="26">
        <f>IF('Órdenes según Instancia'!AE32=0,"-",('Órdenes según Instancia'!P32/'Órdenes según Instancia'!AE32))</f>
        <v>4.1666666666666666E-3</v>
      </c>
      <c r="U32" s="26">
        <f>IF('Órdenes según Instancia'!AE32=0,"-",('Órdenes según Instancia'!U32/('Órdenes según Instancia'!AE32)))</f>
        <v>1.1904761904761906E-3</v>
      </c>
      <c r="V32" s="26">
        <f>IF('Órdenes según Instancia'!AE32=0,"-",('Órdenes según Instancia'!Z32/'Órdenes según Instancia'!AE32))</f>
        <v>2.9761904761904765E-4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7" t="s">
        <v>224</v>
      </c>
      <c r="D12" s="77"/>
      <c r="E12" s="77" t="s">
        <v>147</v>
      </c>
      <c r="F12" s="77"/>
      <c r="G12" s="77" t="s">
        <v>148</v>
      </c>
      <c r="H12" s="77"/>
      <c r="I12" s="77" t="s">
        <v>225</v>
      </c>
      <c r="J12" s="77"/>
      <c r="K12" s="77" t="s">
        <v>226</v>
      </c>
      <c r="L12" s="77"/>
      <c r="M12" s="77" t="s">
        <v>149</v>
      </c>
      <c r="N12" s="77"/>
      <c r="O12" s="77" t="s">
        <v>150</v>
      </c>
      <c r="P12" s="77"/>
      <c r="Q12" s="77" t="s">
        <v>151</v>
      </c>
      <c r="R12" s="77"/>
      <c r="S12" s="77" t="s">
        <v>227</v>
      </c>
      <c r="T12" s="77"/>
      <c r="U12" s="77" t="s">
        <v>152</v>
      </c>
      <c r="V12" s="77"/>
      <c r="W12" s="77" t="s">
        <v>228</v>
      </c>
      <c r="X12" s="77"/>
      <c r="Y12" s="77" t="s">
        <v>229</v>
      </c>
      <c r="Z12" s="77"/>
      <c r="AA12" s="77" t="s">
        <v>230</v>
      </c>
      <c r="AB12" s="77"/>
      <c r="AC12" s="77" t="s">
        <v>231</v>
      </c>
      <c r="AD12" s="77"/>
      <c r="AE12" s="77" t="s">
        <v>232</v>
      </c>
      <c r="AF12" s="77"/>
      <c r="AG12" s="77" t="s">
        <v>153</v>
      </c>
      <c r="AH12" s="77"/>
      <c r="AI12" s="77" t="s">
        <v>154</v>
      </c>
      <c r="AJ12" s="77"/>
    </row>
    <row r="13" spans="2:36" ht="41.25" customHeight="1" thickBot="1" x14ac:dyDescent="0.25">
      <c r="B13" s="30"/>
      <c r="C13" s="32" t="s">
        <v>155</v>
      </c>
      <c r="D13" s="32" t="s">
        <v>156</v>
      </c>
      <c r="E13" s="32" t="s">
        <v>155</v>
      </c>
      <c r="F13" s="32" t="s">
        <v>156</v>
      </c>
      <c r="G13" s="32" t="s">
        <v>155</v>
      </c>
      <c r="H13" s="32" t="s">
        <v>156</v>
      </c>
      <c r="I13" s="32" t="s">
        <v>155</v>
      </c>
      <c r="J13" s="32" t="s">
        <v>156</v>
      </c>
      <c r="K13" s="32" t="s">
        <v>155</v>
      </c>
      <c r="L13" s="32" t="s">
        <v>156</v>
      </c>
      <c r="M13" s="32" t="s">
        <v>155</v>
      </c>
      <c r="N13" s="32" t="s">
        <v>156</v>
      </c>
      <c r="O13" s="32" t="s">
        <v>155</v>
      </c>
      <c r="P13" s="32" t="s">
        <v>156</v>
      </c>
      <c r="Q13" s="32" t="s">
        <v>155</v>
      </c>
      <c r="R13" s="32" t="s">
        <v>156</v>
      </c>
      <c r="S13" s="32" t="s">
        <v>155</v>
      </c>
      <c r="T13" s="32" t="s">
        <v>156</v>
      </c>
      <c r="U13" s="32" t="s">
        <v>155</v>
      </c>
      <c r="V13" s="32" t="s">
        <v>156</v>
      </c>
      <c r="W13" s="32" t="s">
        <v>155</v>
      </c>
      <c r="X13" s="32" t="s">
        <v>156</v>
      </c>
      <c r="Y13" s="32" t="s">
        <v>155</v>
      </c>
      <c r="Z13" s="32" t="s">
        <v>156</v>
      </c>
      <c r="AA13" s="32" t="s">
        <v>155</v>
      </c>
      <c r="AB13" s="32" t="s">
        <v>156</v>
      </c>
      <c r="AC13" s="32" t="s">
        <v>155</v>
      </c>
      <c r="AD13" s="32" t="s">
        <v>156</v>
      </c>
      <c r="AE13" s="32" t="s">
        <v>155</v>
      </c>
      <c r="AF13" s="32" t="s">
        <v>156</v>
      </c>
      <c r="AG13" s="32" t="s">
        <v>155</v>
      </c>
      <c r="AH13" s="32" t="s">
        <v>156</v>
      </c>
      <c r="AI13" s="32" t="s">
        <v>155</v>
      </c>
      <c r="AJ13" s="32" t="s">
        <v>156</v>
      </c>
    </row>
    <row r="14" spans="2:36" ht="20.100000000000001" customHeight="1" thickBot="1" x14ac:dyDescent="0.25">
      <c r="B14" s="3" t="s">
        <v>22</v>
      </c>
      <c r="C14" s="18">
        <v>37</v>
      </c>
      <c r="D14" s="18">
        <v>89</v>
      </c>
      <c r="E14" s="18">
        <v>45</v>
      </c>
      <c r="F14" s="18">
        <v>43</v>
      </c>
      <c r="G14" s="18">
        <v>983</v>
      </c>
      <c r="H14" s="18">
        <v>481</v>
      </c>
      <c r="I14" s="18">
        <v>915</v>
      </c>
      <c r="J14" s="18">
        <v>442</v>
      </c>
      <c r="K14" s="18">
        <v>51</v>
      </c>
      <c r="L14" s="18">
        <v>0</v>
      </c>
      <c r="M14" s="18">
        <v>223</v>
      </c>
      <c r="N14" s="18">
        <v>53</v>
      </c>
      <c r="O14" s="18">
        <v>81</v>
      </c>
      <c r="P14" s="18">
        <v>78</v>
      </c>
      <c r="Q14" s="18">
        <v>2335</v>
      </c>
      <c r="R14" s="18">
        <v>1186</v>
      </c>
      <c r="S14" s="18">
        <v>272</v>
      </c>
      <c r="T14" s="18">
        <v>15</v>
      </c>
      <c r="U14" s="18">
        <v>25</v>
      </c>
      <c r="V14" s="18">
        <v>0</v>
      </c>
      <c r="W14" s="18">
        <v>158</v>
      </c>
      <c r="X14" s="18">
        <v>35</v>
      </c>
      <c r="Y14" s="18">
        <v>21</v>
      </c>
      <c r="Z14" s="18">
        <v>3</v>
      </c>
      <c r="AA14" s="18">
        <v>99</v>
      </c>
      <c r="AB14" s="18">
        <v>24</v>
      </c>
      <c r="AC14" s="18">
        <v>371</v>
      </c>
      <c r="AD14" s="18">
        <v>32</v>
      </c>
      <c r="AE14" s="18">
        <v>9</v>
      </c>
      <c r="AF14" s="18">
        <v>4</v>
      </c>
      <c r="AG14" s="18">
        <v>164</v>
      </c>
      <c r="AH14" s="18">
        <v>1</v>
      </c>
      <c r="AI14" s="18">
        <v>1119</v>
      </c>
      <c r="AJ14" s="18">
        <v>114</v>
      </c>
    </row>
    <row r="15" spans="2:36" ht="20.100000000000001" customHeight="1" thickBot="1" x14ac:dyDescent="0.25">
      <c r="B15" s="4" t="s">
        <v>23</v>
      </c>
      <c r="C15" s="19">
        <v>2</v>
      </c>
      <c r="D15" s="19">
        <v>0</v>
      </c>
      <c r="E15" s="19">
        <v>1</v>
      </c>
      <c r="F15" s="19">
        <v>0</v>
      </c>
      <c r="G15" s="19">
        <v>128</v>
      </c>
      <c r="H15" s="19">
        <v>40</v>
      </c>
      <c r="I15" s="19">
        <v>129</v>
      </c>
      <c r="J15" s="19">
        <v>42</v>
      </c>
      <c r="K15" s="19">
        <v>5</v>
      </c>
      <c r="L15" s="19">
        <v>7</v>
      </c>
      <c r="M15" s="19">
        <v>10</v>
      </c>
      <c r="N15" s="19">
        <v>6</v>
      </c>
      <c r="O15" s="19">
        <v>8</v>
      </c>
      <c r="P15" s="19">
        <v>0</v>
      </c>
      <c r="Q15" s="19">
        <v>283</v>
      </c>
      <c r="R15" s="19">
        <v>95</v>
      </c>
      <c r="S15" s="19">
        <v>33</v>
      </c>
      <c r="T15" s="19">
        <v>0</v>
      </c>
      <c r="U15" s="19">
        <v>2</v>
      </c>
      <c r="V15" s="19">
        <v>0</v>
      </c>
      <c r="W15" s="19">
        <v>11</v>
      </c>
      <c r="X15" s="19">
        <v>6</v>
      </c>
      <c r="Y15" s="19">
        <v>6</v>
      </c>
      <c r="Z15" s="19">
        <v>0</v>
      </c>
      <c r="AA15" s="19">
        <v>18</v>
      </c>
      <c r="AB15" s="19">
        <v>4</v>
      </c>
      <c r="AC15" s="19">
        <v>37</v>
      </c>
      <c r="AD15" s="19">
        <v>4</v>
      </c>
      <c r="AE15" s="19">
        <v>0</v>
      </c>
      <c r="AF15" s="19">
        <v>0</v>
      </c>
      <c r="AG15" s="19">
        <v>19</v>
      </c>
      <c r="AH15" s="19">
        <v>0</v>
      </c>
      <c r="AI15" s="19">
        <v>126</v>
      </c>
      <c r="AJ15" s="19">
        <v>14</v>
      </c>
    </row>
    <row r="16" spans="2:36" ht="20.100000000000001" customHeight="1" thickBot="1" x14ac:dyDescent="0.25">
      <c r="B16" s="4" t="s">
        <v>24</v>
      </c>
      <c r="C16" s="19">
        <v>4</v>
      </c>
      <c r="D16" s="19">
        <v>0</v>
      </c>
      <c r="E16" s="19">
        <v>11</v>
      </c>
      <c r="F16" s="19">
        <v>0</v>
      </c>
      <c r="G16" s="19">
        <v>165</v>
      </c>
      <c r="H16" s="19">
        <v>1</v>
      </c>
      <c r="I16" s="19">
        <v>165</v>
      </c>
      <c r="J16" s="19">
        <v>1</v>
      </c>
      <c r="K16" s="19">
        <v>5</v>
      </c>
      <c r="L16" s="19">
        <v>0</v>
      </c>
      <c r="M16" s="19">
        <v>14</v>
      </c>
      <c r="N16" s="19">
        <v>0</v>
      </c>
      <c r="O16" s="19">
        <v>3</v>
      </c>
      <c r="P16" s="19">
        <v>0</v>
      </c>
      <c r="Q16" s="19">
        <v>367</v>
      </c>
      <c r="R16" s="19">
        <v>2</v>
      </c>
      <c r="S16" s="19">
        <v>9</v>
      </c>
      <c r="T16" s="19">
        <v>0</v>
      </c>
      <c r="U16" s="19">
        <v>4</v>
      </c>
      <c r="V16" s="19">
        <v>0</v>
      </c>
      <c r="W16" s="19">
        <v>17</v>
      </c>
      <c r="X16" s="19">
        <v>0</v>
      </c>
      <c r="Y16" s="19">
        <v>0</v>
      </c>
      <c r="Z16" s="19">
        <v>0</v>
      </c>
      <c r="AA16" s="19">
        <v>2</v>
      </c>
      <c r="AB16" s="19">
        <v>0</v>
      </c>
      <c r="AC16" s="19">
        <v>47</v>
      </c>
      <c r="AD16" s="19">
        <v>0</v>
      </c>
      <c r="AE16" s="19">
        <v>0</v>
      </c>
      <c r="AF16" s="19">
        <v>0</v>
      </c>
      <c r="AG16" s="19">
        <v>7</v>
      </c>
      <c r="AH16" s="19">
        <v>0</v>
      </c>
      <c r="AI16" s="19">
        <v>86</v>
      </c>
      <c r="AJ16" s="19">
        <v>0</v>
      </c>
    </row>
    <row r="17" spans="2:36" ht="20.100000000000001" customHeight="1" thickBot="1" x14ac:dyDescent="0.25">
      <c r="B17" s="4" t="s">
        <v>25</v>
      </c>
      <c r="C17" s="19">
        <v>13</v>
      </c>
      <c r="D17" s="19">
        <v>22</v>
      </c>
      <c r="E17" s="19">
        <v>2</v>
      </c>
      <c r="F17" s="19">
        <v>0</v>
      </c>
      <c r="G17" s="19">
        <v>212</v>
      </c>
      <c r="H17" s="19">
        <v>115</v>
      </c>
      <c r="I17" s="19">
        <v>206</v>
      </c>
      <c r="J17" s="19">
        <v>114</v>
      </c>
      <c r="K17" s="19">
        <v>11</v>
      </c>
      <c r="L17" s="19">
        <v>7</v>
      </c>
      <c r="M17" s="19">
        <v>0</v>
      </c>
      <c r="N17" s="19">
        <v>47</v>
      </c>
      <c r="O17" s="19">
        <v>8</v>
      </c>
      <c r="P17" s="19">
        <v>63</v>
      </c>
      <c r="Q17" s="19">
        <v>452</v>
      </c>
      <c r="R17" s="19">
        <v>368</v>
      </c>
      <c r="S17" s="19">
        <v>19</v>
      </c>
      <c r="T17" s="19">
        <v>0</v>
      </c>
      <c r="U17" s="19">
        <v>2</v>
      </c>
      <c r="V17" s="19">
        <v>0</v>
      </c>
      <c r="W17" s="19">
        <v>28</v>
      </c>
      <c r="X17" s="19">
        <v>2</v>
      </c>
      <c r="Y17" s="19">
        <v>2</v>
      </c>
      <c r="Z17" s="19">
        <v>0</v>
      </c>
      <c r="AA17" s="19">
        <v>12</v>
      </c>
      <c r="AB17" s="19">
        <v>0</v>
      </c>
      <c r="AC17" s="19">
        <v>27</v>
      </c>
      <c r="AD17" s="19">
        <v>2</v>
      </c>
      <c r="AE17" s="19">
        <v>0</v>
      </c>
      <c r="AF17" s="19">
        <v>0</v>
      </c>
      <c r="AG17" s="19">
        <v>32</v>
      </c>
      <c r="AH17" s="19">
        <v>8</v>
      </c>
      <c r="AI17" s="19">
        <v>122</v>
      </c>
      <c r="AJ17" s="19">
        <v>12</v>
      </c>
    </row>
    <row r="18" spans="2:36" ht="20.100000000000001" customHeight="1" thickBot="1" x14ac:dyDescent="0.25">
      <c r="B18" s="4" t="s">
        <v>26</v>
      </c>
      <c r="C18" s="19">
        <v>10</v>
      </c>
      <c r="D18" s="19">
        <v>0</v>
      </c>
      <c r="E18" s="19">
        <v>6</v>
      </c>
      <c r="F18" s="19">
        <v>0</v>
      </c>
      <c r="G18" s="19">
        <v>151</v>
      </c>
      <c r="H18" s="19">
        <v>110</v>
      </c>
      <c r="I18" s="19">
        <v>173</v>
      </c>
      <c r="J18" s="19">
        <v>79</v>
      </c>
      <c r="K18" s="19">
        <v>45</v>
      </c>
      <c r="L18" s="19">
        <v>34</v>
      </c>
      <c r="M18" s="19">
        <v>35</v>
      </c>
      <c r="N18" s="19">
        <v>13</v>
      </c>
      <c r="O18" s="19">
        <v>8</v>
      </c>
      <c r="P18" s="19">
        <v>0</v>
      </c>
      <c r="Q18" s="19">
        <v>428</v>
      </c>
      <c r="R18" s="19">
        <v>236</v>
      </c>
      <c r="S18" s="19">
        <v>52</v>
      </c>
      <c r="T18" s="19">
        <v>9</v>
      </c>
      <c r="U18" s="19">
        <v>0</v>
      </c>
      <c r="V18" s="19">
        <v>0</v>
      </c>
      <c r="W18" s="19">
        <v>82</v>
      </c>
      <c r="X18" s="19">
        <v>3</v>
      </c>
      <c r="Y18" s="19">
        <v>1</v>
      </c>
      <c r="Z18" s="19">
        <v>0</v>
      </c>
      <c r="AA18" s="19">
        <v>77</v>
      </c>
      <c r="AB18" s="19">
        <v>0</v>
      </c>
      <c r="AC18" s="19">
        <v>119</v>
      </c>
      <c r="AD18" s="19">
        <v>6</v>
      </c>
      <c r="AE18" s="19">
        <v>1</v>
      </c>
      <c r="AF18" s="19">
        <v>0</v>
      </c>
      <c r="AG18" s="19">
        <v>11</v>
      </c>
      <c r="AH18" s="19">
        <v>0</v>
      </c>
      <c r="AI18" s="19">
        <v>343</v>
      </c>
      <c r="AJ18" s="19">
        <v>18</v>
      </c>
    </row>
    <row r="19" spans="2:36" ht="20.100000000000001" customHeight="1" thickBot="1" x14ac:dyDescent="0.25">
      <c r="B19" s="4" t="s">
        <v>27</v>
      </c>
      <c r="C19" s="19">
        <v>4</v>
      </c>
      <c r="D19" s="19">
        <v>0</v>
      </c>
      <c r="E19" s="19">
        <v>1</v>
      </c>
      <c r="F19" s="19">
        <v>0</v>
      </c>
      <c r="G19" s="19">
        <v>81</v>
      </c>
      <c r="H19" s="19">
        <v>3</v>
      </c>
      <c r="I19" s="19">
        <v>46</v>
      </c>
      <c r="J19" s="19">
        <v>3</v>
      </c>
      <c r="K19" s="19">
        <v>0</v>
      </c>
      <c r="L19" s="19">
        <v>0</v>
      </c>
      <c r="M19" s="19">
        <v>24</v>
      </c>
      <c r="N19" s="19">
        <v>0</v>
      </c>
      <c r="O19" s="19">
        <v>5</v>
      </c>
      <c r="P19" s="19">
        <v>0</v>
      </c>
      <c r="Q19" s="19">
        <v>161</v>
      </c>
      <c r="R19" s="19">
        <v>6</v>
      </c>
      <c r="S19" s="19">
        <v>7</v>
      </c>
      <c r="T19" s="19">
        <v>0</v>
      </c>
      <c r="U19" s="19">
        <v>1</v>
      </c>
      <c r="V19" s="19">
        <v>0</v>
      </c>
      <c r="W19" s="19">
        <v>5</v>
      </c>
      <c r="X19" s="19">
        <v>0</v>
      </c>
      <c r="Y19" s="19">
        <v>0</v>
      </c>
      <c r="Z19" s="19">
        <v>0</v>
      </c>
      <c r="AA19" s="19">
        <v>9</v>
      </c>
      <c r="AB19" s="19">
        <v>0</v>
      </c>
      <c r="AC19" s="19">
        <v>9</v>
      </c>
      <c r="AD19" s="19">
        <v>0</v>
      </c>
      <c r="AE19" s="19">
        <v>4</v>
      </c>
      <c r="AF19" s="19">
        <v>0</v>
      </c>
      <c r="AG19" s="19">
        <v>0</v>
      </c>
      <c r="AH19" s="19">
        <v>0</v>
      </c>
      <c r="AI19" s="19">
        <v>35</v>
      </c>
      <c r="AJ19" s="19">
        <v>0</v>
      </c>
    </row>
    <row r="20" spans="2:36" ht="20.100000000000001" customHeight="1" thickBot="1" x14ac:dyDescent="0.25">
      <c r="B20" s="4" t="s">
        <v>28</v>
      </c>
      <c r="C20" s="19">
        <v>13</v>
      </c>
      <c r="D20" s="19">
        <v>5</v>
      </c>
      <c r="E20" s="19">
        <v>54</v>
      </c>
      <c r="F20" s="19">
        <v>1</v>
      </c>
      <c r="G20" s="19">
        <v>253</v>
      </c>
      <c r="H20" s="19">
        <v>37</v>
      </c>
      <c r="I20" s="19">
        <v>251</v>
      </c>
      <c r="J20" s="19">
        <v>43</v>
      </c>
      <c r="K20" s="19">
        <v>10</v>
      </c>
      <c r="L20" s="19">
        <v>0</v>
      </c>
      <c r="M20" s="19">
        <v>10</v>
      </c>
      <c r="N20" s="19">
        <v>1</v>
      </c>
      <c r="O20" s="19">
        <v>20</v>
      </c>
      <c r="P20" s="19">
        <v>5</v>
      </c>
      <c r="Q20" s="19">
        <v>611</v>
      </c>
      <c r="R20" s="19">
        <v>92</v>
      </c>
      <c r="S20" s="19">
        <v>45</v>
      </c>
      <c r="T20" s="19">
        <v>2</v>
      </c>
      <c r="U20" s="19">
        <v>5</v>
      </c>
      <c r="V20" s="19">
        <v>0</v>
      </c>
      <c r="W20" s="19">
        <v>28</v>
      </c>
      <c r="X20" s="19">
        <v>3</v>
      </c>
      <c r="Y20" s="19">
        <v>2</v>
      </c>
      <c r="Z20" s="19">
        <v>0</v>
      </c>
      <c r="AA20" s="19">
        <v>20</v>
      </c>
      <c r="AB20" s="19">
        <v>0</v>
      </c>
      <c r="AC20" s="19">
        <v>67</v>
      </c>
      <c r="AD20" s="19">
        <v>7</v>
      </c>
      <c r="AE20" s="19">
        <v>0</v>
      </c>
      <c r="AF20" s="19">
        <v>0</v>
      </c>
      <c r="AG20" s="19">
        <v>21</v>
      </c>
      <c r="AH20" s="19">
        <v>6</v>
      </c>
      <c r="AI20" s="19">
        <v>188</v>
      </c>
      <c r="AJ20" s="19">
        <v>18</v>
      </c>
    </row>
    <row r="21" spans="2:36" ht="20.100000000000001" customHeight="1" thickBot="1" x14ac:dyDescent="0.25">
      <c r="B21" s="4" t="s">
        <v>29</v>
      </c>
      <c r="C21" s="19">
        <v>15</v>
      </c>
      <c r="D21" s="19">
        <v>0</v>
      </c>
      <c r="E21" s="19">
        <v>76</v>
      </c>
      <c r="F21" s="19">
        <v>1</v>
      </c>
      <c r="G21" s="19">
        <v>300</v>
      </c>
      <c r="H21" s="19">
        <v>11</v>
      </c>
      <c r="I21" s="19">
        <v>305</v>
      </c>
      <c r="J21" s="19">
        <v>10</v>
      </c>
      <c r="K21" s="19">
        <v>27</v>
      </c>
      <c r="L21" s="19">
        <v>0</v>
      </c>
      <c r="M21" s="19">
        <v>192</v>
      </c>
      <c r="N21" s="19">
        <v>10</v>
      </c>
      <c r="O21" s="19">
        <v>43</v>
      </c>
      <c r="P21" s="19">
        <v>0</v>
      </c>
      <c r="Q21" s="19">
        <v>958</v>
      </c>
      <c r="R21" s="19">
        <v>32</v>
      </c>
      <c r="S21" s="19">
        <v>82</v>
      </c>
      <c r="T21" s="19">
        <v>1</v>
      </c>
      <c r="U21" s="19">
        <v>1</v>
      </c>
      <c r="V21" s="19">
        <v>0</v>
      </c>
      <c r="W21" s="19">
        <v>42</v>
      </c>
      <c r="X21" s="19">
        <v>1</v>
      </c>
      <c r="Y21" s="19">
        <v>0</v>
      </c>
      <c r="Z21" s="19">
        <v>0</v>
      </c>
      <c r="AA21" s="19">
        <v>20</v>
      </c>
      <c r="AB21" s="19">
        <v>1</v>
      </c>
      <c r="AC21" s="19">
        <v>92</v>
      </c>
      <c r="AD21" s="19">
        <v>1</v>
      </c>
      <c r="AE21" s="19">
        <v>0</v>
      </c>
      <c r="AF21" s="19">
        <v>0</v>
      </c>
      <c r="AG21" s="19">
        <v>56</v>
      </c>
      <c r="AH21" s="19">
        <v>0</v>
      </c>
      <c r="AI21" s="19">
        <v>293</v>
      </c>
      <c r="AJ21" s="19">
        <v>4</v>
      </c>
    </row>
    <row r="22" spans="2:36" ht="20.100000000000001" customHeight="1" thickBot="1" x14ac:dyDescent="0.25">
      <c r="B22" s="4" t="s">
        <v>30</v>
      </c>
      <c r="C22" s="19">
        <v>26</v>
      </c>
      <c r="D22" s="19">
        <v>6</v>
      </c>
      <c r="E22" s="19">
        <v>47</v>
      </c>
      <c r="F22" s="19">
        <v>2</v>
      </c>
      <c r="G22" s="19">
        <v>561</v>
      </c>
      <c r="H22" s="19">
        <v>71</v>
      </c>
      <c r="I22" s="19">
        <v>541</v>
      </c>
      <c r="J22" s="19">
        <v>71</v>
      </c>
      <c r="K22" s="19">
        <v>11</v>
      </c>
      <c r="L22" s="19">
        <v>1</v>
      </c>
      <c r="M22" s="19">
        <v>144</v>
      </c>
      <c r="N22" s="19">
        <v>0</v>
      </c>
      <c r="O22" s="19">
        <v>34</v>
      </c>
      <c r="P22" s="19">
        <v>0</v>
      </c>
      <c r="Q22" s="19">
        <v>1364</v>
      </c>
      <c r="R22" s="19">
        <v>151</v>
      </c>
      <c r="S22" s="19">
        <v>65</v>
      </c>
      <c r="T22" s="19">
        <v>2</v>
      </c>
      <c r="U22" s="19">
        <v>0</v>
      </c>
      <c r="V22" s="19">
        <v>0</v>
      </c>
      <c r="W22" s="19">
        <v>119</v>
      </c>
      <c r="X22" s="19">
        <v>5</v>
      </c>
      <c r="Y22" s="19">
        <v>9</v>
      </c>
      <c r="Z22" s="19">
        <v>3</v>
      </c>
      <c r="AA22" s="19">
        <v>38</v>
      </c>
      <c r="AB22" s="19">
        <v>0</v>
      </c>
      <c r="AC22" s="19">
        <v>97</v>
      </c>
      <c r="AD22" s="19">
        <v>5</v>
      </c>
      <c r="AE22" s="19">
        <v>0</v>
      </c>
      <c r="AF22" s="19">
        <v>3</v>
      </c>
      <c r="AG22" s="19">
        <v>14</v>
      </c>
      <c r="AH22" s="19">
        <v>3</v>
      </c>
      <c r="AI22" s="19">
        <v>342</v>
      </c>
      <c r="AJ22" s="19">
        <v>21</v>
      </c>
    </row>
    <row r="23" spans="2:36" ht="20.100000000000001" customHeight="1" thickBot="1" x14ac:dyDescent="0.25">
      <c r="B23" s="4" t="s">
        <v>31</v>
      </c>
      <c r="C23" s="19">
        <v>14</v>
      </c>
      <c r="D23" s="19">
        <v>12</v>
      </c>
      <c r="E23" s="19">
        <v>80</v>
      </c>
      <c r="F23" s="19">
        <v>92</v>
      </c>
      <c r="G23" s="19">
        <v>604</v>
      </c>
      <c r="H23" s="19">
        <v>237</v>
      </c>
      <c r="I23" s="19">
        <v>609</v>
      </c>
      <c r="J23" s="19">
        <v>226</v>
      </c>
      <c r="K23" s="19">
        <v>26</v>
      </c>
      <c r="L23" s="19">
        <v>3</v>
      </c>
      <c r="M23" s="19">
        <v>73</v>
      </c>
      <c r="N23" s="19">
        <v>81</v>
      </c>
      <c r="O23" s="19">
        <v>9</v>
      </c>
      <c r="P23" s="19">
        <v>1</v>
      </c>
      <c r="Q23" s="19">
        <v>1415</v>
      </c>
      <c r="R23" s="19">
        <v>652</v>
      </c>
      <c r="S23" s="19">
        <v>114</v>
      </c>
      <c r="T23" s="19">
        <v>5</v>
      </c>
      <c r="U23" s="19">
        <v>34</v>
      </c>
      <c r="V23" s="19">
        <v>0</v>
      </c>
      <c r="W23" s="19">
        <v>169</v>
      </c>
      <c r="X23" s="19">
        <v>3</v>
      </c>
      <c r="Y23" s="19">
        <v>8</v>
      </c>
      <c r="Z23" s="19">
        <v>0</v>
      </c>
      <c r="AA23" s="19">
        <v>105</v>
      </c>
      <c r="AB23" s="19">
        <v>0</v>
      </c>
      <c r="AC23" s="19">
        <v>278</v>
      </c>
      <c r="AD23" s="19">
        <v>7</v>
      </c>
      <c r="AE23" s="19">
        <v>6</v>
      </c>
      <c r="AF23" s="19">
        <v>2</v>
      </c>
      <c r="AG23" s="19">
        <v>41</v>
      </c>
      <c r="AH23" s="19">
        <v>0</v>
      </c>
      <c r="AI23" s="19">
        <v>755</v>
      </c>
      <c r="AJ23" s="19">
        <v>17</v>
      </c>
    </row>
    <row r="24" spans="2:36" ht="20.100000000000001" customHeight="1" thickBot="1" x14ac:dyDescent="0.25">
      <c r="B24" s="4" t="s">
        <v>32</v>
      </c>
      <c r="C24" s="19">
        <v>3</v>
      </c>
      <c r="D24" s="19">
        <v>0</v>
      </c>
      <c r="E24" s="19">
        <v>15</v>
      </c>
      <c r="F24" s="19">
        <v>0</v>
      </c>
      <c r="G24" s="19">
        <v>131</v>
      </c>
      <c r="H24" s="19">
        <v>9</v>
      </c>
      <c r="I24" s="19">
        <v>123</v>
      </c>
      <c r="J24" s="19">
        <v>9</v>
      </c>
      <c r="K24" s="19">
        <v>8</v>
      </c>
      <c r="L24" s="19">
        <v>0</v>
      </c>
      <c r="M24" s="19">
        <v>49</v>
      </c>
      <c r="N24" s="19">
        <v>2</v>
      </c>
      <c r="O24" s="19">
        <v>2</v>
      </c>
      <c r="P24" s="19">
        <v>0</v>
      </c>
      <c r="Q24" s="19">
        <v>331</v>
      </c>
      <c r="R24" s="19">
        <v>20</v>
      </c>
      <c r="S24" s="19">
        <v>29</v>
      </c>
      <c r="T24" s="19">
        <v>0</v>
      </c>
      <c r="U24" s="19">
        <v>0</v>
      </c>
      <c r="V24" s="19">
        <v>0</v>
      </c>
      <c r="W24" s="19">
        <v>9</v>
      </c>
      <c r="X24" s="19">
        <v>0</v>
      </c>
      <c r="Y24" s="19">
        <v>0</v>
      </c>
      <c r="Z24" s="19">
        <v>0</v>
      </c>
      <c r="AA24" s="19">
        <v>30</v>
      </c>
      <c r="AB24" s="19">
        <v>0</v>
      </c>
      <c r="AC24" s="19">
        <v>32</v>
      </c>
      <c r="AD24" s="19">
        <v>0</v>
      </c>
      <c r="AE24" s="19">
        <v>0</v>
      </c>
      <c r="AF24" s="19">
        <v>0</v>
      </c>
      <c r="AG24" s="19">
        <v>1</v>
      </c>
      <c r="AH24" s="19">
        <v>0</v>
      </c>
      <c r="AI24" s="19">
        <v>101</v>
      </c>
      <c r="AJ24" s="19">
        <v>0</v>
      </c>
    </row>
    <row r="25" spans="2:36" ht="20.100000000000001" customHeight="1" thickBot="1" x14ac:dyDescent="0.25">
      <c r="B25" s="4" t="s">
        <v>33</v>
      </c>
      <c r="C25" s="19">
        <v>14</v>
      </c>
      <c r="D25" s="19">
        <v>16</v>
      </c>
      <c r="E25" s="19">
        <v>5</v>
      </c>
      <c r="F25" s="19">
        <v>2</v>
      </c>
      <c r="G25" s="19">
        <v>214</v>
      </c>
      <c r="H25" s="19">
        <v>40</v>
      </c>
      <c r="I25" s="19">
        <v>213</v>
      </c>
      <c r="J25" s="19">
        <v>40</v>
      </c>
      <c r="K25" s="19">
        <v>3</v>
      </c>
      <c r="L25" s="19">
        <v>0</v>
      </c>
      <c r="M25" s="19">
        <v>23</v>
      </c>
      <c r="N25" s="19">
        <v>25</v>
      </c>
      <c r="O25" s="19">
        <v>13</v>
      </c>
      <c r="P25" s="19">
        <v>2</v>
      </c>
      <c r="Q25" s="19">
        <v>485</v>
      </c>
      <c r="R25" s="19">
        <v>125</v>
      </c>
      <c r="S25" s="19">
        <v>23</v>
      </c>
      <c r="T25" s="19">
        <v>1</v>
      </c>
      <c r="U25" s="19">
        <v>1</v>
      </c>
      <c r="V25" s="19">
        <v>0</v>
      </c>
      <c r="W25" s="19">
        <v>32</v>
      </c>
      <c r="X25" s="19">
        <v>1</v>
      </c>
      <c r="Y25" s="19">
        <v>5</v>
      </c>
      <c r="Z25" s="19">
        <v>0</v>
      </c>
      <c r="AA25" s="19">
        <v>14</v>
      </c>
      <c r="AB25" s="19">
        <v>1</v>
      </c>
      <c r="AC25" s="19">
        <v>37</v>
      </c>
      <c r="AD25" s="19">
        <v>3</v>
      </c>
      <c r="AE25" s="19">
        <v>3</v>
      </c>
      <c r="AF25" s="19">
        <v>0</v>
      </c>
      <c r="AG25" s="19">
        <v>10</v>
      </c>
      <c r="AH25" s="19">
        <v>0</v>
      </c>
      <c r="AI25" s="19">
        <v>125</v>
      </c>
      <c r="AJ25" s="19">
        <v>6</v>
      </c>
    </row>
    <row r="26" spans="2:36" ht="20.100000000000001" customHeight="1" thickBot="1" x14ac:dyDescent="0.25">
      <c r="B26" s="4" t="s">
        <v>34</v>
      </c>
      <c r="C26" s="19">
        <v>27</v>
      </c>
      <c r="D26" s="19">
        <v>13</v>
      </c>
      <c r="E26" s="19">
        <v>82</v>
      </c>
      <c r="F26" s="19">
        <v>33</v>
      </c>
      <c r="G26" s="19">
        <v>586</v>
      </c>
      <c r="H26" s="19">
        <v>113</v>
      </c>
      <c r="I26" s="19">
        <v>554</v>
      </c>
      <c r="J26" s="19">
        <v>110</v>
      </c>
      <c r="K26" s="19">
        <v>10</v>
      </c>
      <c r="L26" s="19">
        <v>5</v>
      </c>
      <c r="M26" s="19">
        <v>85</v>
      </c>
      <c r="N26" s="19">
        <v>6</v>
      </c>
      <c r="O26" s="19">
        <v>64</v>
      </c>
      <c r="P26" s="19">
        <v>0</v>
      </c>
      <c r="Q26" s="19">
        <v>1408</v>
      </c>
      <c r="R26" s="19">
        <v>280</v>
      </c>
      <c r="S26" s="19">
        <v>126</v>
      </c>
      <c r="T26" s="19">
        <v>1</v>
      </c>
      <c r="U26" s="19">
        <v>16</v>
      </c>
      <c r="V26" s="19">
        <v>0</v>
      </c>
      <c r="W26" s="19">
        <v>114</v>
      </c>
      <c r="X26" s="19">
        <v>3</v>
      </c>
      <c r="Y26" s="19">
        <v>13</v>
      </c>
      <c r="Z26" s="19">
        <v>1</v>
      </c>
      <c r="AA26" s="19">
        <v>73</v>
      </c>
      <c r="AB26" s="19">
        <v>2</v>
      </c>
      <c r="AC26" s="19">
        <v>136</v>
      </c>
      <c r="AD26" s="19">
        <v>2</v>
      </c>
      <c r="AE26" s="19">
        <v>13</v>
      </c>
      <c r="AF26" s="19">
        <v>0</v>
      </c>
      <c r="AG26" s="19">
        <v>27</v>
      </c>
      <c r="AH26" s="19">
        <v>0</v>
      </c>
      <c r="AI26" s="19">
        <v>518</v>
      </c>
      <c r="AJ26" s="19">
        <v>9</v>
      </c>
    </row>
    <row r="27" spans="2:36" ht="20.100000000000001" customHeight="1" thickBot="1" x14ac:dyDescent="0.25">
      <c r="B27" s="4" t="s">
        <v>35</v>
      </c>
      <c r="C27" s="19">
        <v>11</v>
      </c>
      <c r="D27" s="19">
        <v>15</v>
      </c>
      <c r="E27" s="19">
        <v>35</v>
      </c>
      <c r="F27" s="19">
        <v>22</v>
      </c>
      <c r="G27" s="19">
        <v>213</v>
      </c>
      <c r="H27" s="19">
        <v>123</v>
      </c>
      <c r="I27" s="19">
        <v>221</v>
      </c>
      <c r="J27" s="19">
        <v>123</v>
      </c>
      <c r="K27" s="19">
        <v>4</v>
      </c>
      <c r="L27" s="19">
        <v>0</v>
      </c>
      <c r="M27" s="19">
        <v>112</v>
      </c>
      <c r="N27" s="19">
        <v>123</v>
      </c>
      <c r="O27" s="19">
        <v>23</v>
      </c>
      <c r="P27" s="19">
        <v>15</v>
      </c>
      <c r="Q27" s="19">
        <v>619</v>
      </c>
      <c r="R27" s="19">
        <v>421</v>
      </c>
      <c r="S27" s="19">
        <v>74</v>
      </c>
      <c r="T27" s="19">
        <v>10</v>
      </c>
      <c r="U27" s="19">
        <v>0</v>
      </c>
      <c r="V27" s="19">
        <v>0</v>
      </c>
      <c r="W27" s="19">
        <v>60</v>
      </c>
      <c r="X27" s="19">
        <v>13</v>
      </c>
      <c r="Y27" s="19">
        <v>0</v>
      </c>
      <c r="Z27" s="19">
        <v>0</v>
      </c>
      <c r="AA27" s="19">
        <v>44</v>
      </c>
      <c r="AB27" s="19">
        <v>0</v>
      </c>
      <c r="AC27" s="19">
        <v>77</v>
      </c>
      <c r="AD27" s="19">
        <v>22</v>
      </c>
      <c r="AE27" s="19">
        <v>0</v>
      </c>
      <c r="AF27" s="19">
        <v>0</v>
      </c>
      <c r="AG27" s="19">
        <v>34</v>
      </c>
      <c r="AH27" s="19">
        <v>29</v>
      </c>
      <c r="AI27" s="19">
        <v>289</v>
      </c>
      <c r="AJ27" s="19">
        <v>74</v>
      </c>
    </row>
    <row r="28" spans="2:36" ht="20.100000000000001" customHeight="1" thickBot="1" x14ac:dyDescent="0.25">
      <c r="B28" s="4" t="s">
        <v>36</v>
      </c>
      <c r="C28" s="19">
        <v>0</v>
      </c>
      <c r="D28" s="19">
        <v>1</v>
      </c>
      <c r="E28" s="19">
        <v>1</v>
      </c>
      <c r="F28" s="19">
        <v>0</v>
      </c>
      <c r="G28" s="19">
        <v>108</v>
      </c>
      <c r="H28" s="19">
        <v>4</v>
      </c>
      <c r="I28" s="19">
        <v>113</v>
      </c>
      <c r="J28" s="19">
        <v>4</v>
      </c>
      <c r="K28" s="19">
        <v>92</v>
      </c>
      <c r="L28" s="19">
        <v>0</v>
      </c>
      <c r="M28" s="19">
        <v>51</v>
      </c>
      <c r="N28" s="19">
        <v>0</v>
      </c>
      <c r="O28" s="19">
        <v>1</v>
      </c>
      <c r="P28" s="19">
        <v>0</v>
      </c>
      <c r="Q28" s="19">
        <v>366</v>
      </c>
      <c r="R28" s="19">
        <v>9</v>
      </c>
      <c r="S28" s="19">
        <v>8</v>
      </c>
      <c r="T28" s="19">
        <v>0</v>
      </c>
      <c r="U28" s="19">
        <v>0</v>
      </c>
      <c r="V28" s="19">
        <v>0</v>
      </c>
      <c r="W28" s="19">
        <v>8</v>
      </c>
      <c r="X28" s="19">
        <v>0</v>
      </c>
      <c r="Y28" s="19">
        <v>0</v>
      </c>
      <c r="Z28" s="19">
        <v>0</v>
      </c>
      <c r="AA28" s="19">
        <v>3</v>
      </c>
      <c r="AB28" s="19">
        <v>0</v>
      </c>
      <c r="AC28" s="19">
        <v>7</v>
      </c>
      <c r="AD28" s="19">
        <v>0</v>
      </c>
      <c r="AE28" s="19">
        <v>2</v>
      </c>
      <c r="AF28" s="19">
        <v>0</v>
      </c>
      <c r="AG28" s="19">
        <v>7</v>
      </c>
      <c r="AH28" s="19">
        <v>0</v>
      </c>
      <c r="AI28" s="19">
        <v>35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1</v>
      </c>
      <c r="D29" s="19">
        <v>0</v>
      </c>
      <c r="E29" s="19">
        <v>18</v>
      </c>
      <c r="F29" s="19">
        <v>0</v>
      </c>
      <c r="G29" s="19">
        <v>187</v>
      </c>
      <c r="H29" s="19">
        <v>4</v>
      </c>
      <c r="I29" s="19">
        <v>111</v>
      </c>
      <c r="J29" s="19">
        <v>4</v>
      </c>
      <c r="K29" s="19">
        <v>1</v>
      </c>
      <c r="L29" s="19">
        <v>0</v>
      </c>
      <c r="M29" s="19">
        <v>17</v>
      </c>
      <c r="N29" s="19">
        <v>3</v>
      </c>
      <c r="O29" s="19">
        <v>2</v>
      </c>
      <c r="P29" s="19">
        <v>0</v>
      </c>
      <c r="Q29" s="19">
        <v>337</v>
      </c>
      <c r="R29" s="19">
        <v>11</v>
      </c>
      <c r="S29" s="19">
        <v>40</v>
      </c>
      <c r="T29" s="19">
        <v>0</v>
      </c>
      <c r="U29" s="19">
        <v>2</v>
      </c>
      <c r="V29" s="19">
        <v>0</v>
      </c>
      <c r="W29" s="19">
        <v>14</v>
      </c>
      <c r="X29" s="19">
        <v>0</v>
      </c>
      <c r="Y29" s="19">
        <v>11</v>
      </c>
      <c r="Z29" s="19">
        <v>0</v>
      </c>
      <c r="AA29" s="19">
        <v>22</v>
      </c>
      <c r="AB29" s="19">
        <v>0</v>
      </c>
      <c r="AC29" s="19">
        <v>46</v>
      </c>
      <c r="AD29" s="19">
        <v>0</v>
      </c>
      <c r="AE29" s="19">
        <v>4</v>
      </c>
      <c r="AF29" s="19">
        <v>0</v>
      </c>
      <c r="AG29" s="19">
        <v>13</v>
      </c>
      <c r="AH29" s="19">
        <v>0</v>
      </c>
      <c r="AI29" s="19">
        <v>152</v>
      </c>
      <c r="AJ29" s="19">
        <v>0</v>
      </c>
    </row>
    <row r="30" spans="2:36" ht="20.100000000000001" customHeight="1" thickBot="1" x14ac:dyDescent="0.25">
      <c r="B30" s="6" t="s">
        <v>38</v>
      </c>
      <c r="C30" s="20">
        <v>5</v>
      </c>
      <c r="D30" s="20">
        <v>0</v>
      </c>
      <c r="E30" s="20">
        <v>0</v>
      </c>
      <c r="F30" s="20">
        <v>0</v>
      </c>
      <c r="G30" s="20">
        <v>47</v>
      </c>
      <c r="H30" s="20">
        <v>3</v>
      </c>
      <c r="I30" s="20">
        <v>47</v>
      </c>
      <c r="J30" s="20">
        <v>0</v>
      </c>
      <c r="K30" s="20">
        <v>4</v>
      </c>
      <c r="L30" s="20">
        <v>0</v>
      </c>
      <c r="M30" s="20">
        <v>11</v>
      </c>
      <c r="N30" s="20">
        <v>0</v>
      </c>
      <c r="O30" s="20">
        <v>1</v>
      </c>
      <c r="P30" s="20">
        <v>0</v>
      </c>
      <c r="Q30" s="20">
        <v>115</v>
      </c>
      <c r="R30" s="20">
        <v>3</v>
      </c>
      <c r="S30" s="20">
        <v>1</v>
      </c>
      <c r="T30" s="20">
        <v>0</v>
      </c>
      <c r="U30" s="20">
        <v>0</v>
      </c>
      <c r="V30" s="20">
        <v>0</v>
      </c>
      <c r="W30" s="20">
        <v>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5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7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199</v>
      </c>
      <c r="D31" s="9">
        <f t="shared" ref="D31:AJ31" si="0">SUM(D14:D30)</f>
        <v>179</v>
      </c>
      <c r="E31" s="9">
        <f t="shared" si="0"/>
        <v>479</v>
      </c>
      <c r="F31" s="9">
        <f t="shared" si="0"/>
        <v>196</v>
      </c>
      <c r="G31" s="9">
        <f t="shared" si="0"/>
        <v>4924</v>
      </c>
      <c r="H31" s="9">
        <f t="shared" si="0"/>
        <v>1402</v>
      </c>
      <c r="I31" s="9">
        <f t="shared" si="0"/>
        <v>4722</v>
      </c>
      <c r="J31" s="9">
        <f t="shared" si="0"/>
        <v>1321</v>
      </c>
      <c r="K31" s="9">
        <f t="shared" si="0"/>
        <v>313</v>
      </c>
      <c r="L31" s="9">
        <f t="shared" si="0"/>
        <v>57</v>
      </c>
      <c r="M31" s="9">
        <f t="shared" si="0"/>
        <v>1073</v>
      </c>
      <c r="N31" s="9">
        <f t="shared" si="0"/>
        <v>370</v>
      </c>
      <c r="O31" s="9">
        <f t="shared" si="0"/>
        <v>325</v>
      </c>
      <c r="P31" s="9">
        <f t="shared" si="0"/>
        <v>164</v>
      </c>
      <c r="Q31" s="9">
        <f t="shared" si="0"/>
        <v>12035</v>
      </c>
      <c r="R31" s="9">
        <f t="shared" si="0"/>
        <v>3689</v>
      </c>
      <c r="S31" s="9">
        <f t="shared" si="0"/>
        <v>999</v>
      </c>
      <c r="T31" s="9">
        <f t="shared" si="0"/>
        <v>46</v>
      </c>
      <c r="U31" s="9">
        <f t="shared" si="0"/>
        <v>93</v>
      </c>
      <c r="V31" s="9">
        <f t="shared" si="0"/>
        <v>0</v>
      </c>
      <c r="W31" s="9">
        <f t="shared" si="0"/>
        <v>897</v>
      </c>
      <c r="X31" s="9">
        <f t="shared" si="0"/>
        <v>75</v>
      </c>
      <c r="Y31" s="9">
        <f t="shared" si="0"/>
        <v>78</v>
      </c>
      <c r="Z31" s="9">
        <f t="shared" si="0"/>
        <v>7</v>
      </c>
      <c r="AA31" s="9">
        <f t="shared" si="0"/>
        <v>586</v>
      </c>
      <c r="AB31" s="9">
        <f t="shared" si="0"/>
        <v>32</v>
      </c>
      <c r="AC31" s="9">
        <f t="shared" si="0"/>
        <v>1484</v>
      </c>
      <c r="AD31" s="9">
        <f t="shared" si="0"/>
        <v>91</v>
      </c>
      <c r="AE31" s="9">
        <f t="shared" si="0"/>
        <v>42</v>
      </c>
      <c r="AF31" s="9">
        <f t="shared" si="0"/>
        <v>9</v>
      </c>
      <c r="AG31" s="9">
        <f t="shared" si="0"/>
        <v>457</v>
      </c>
      <c r="AH31" s="9">
        <f t="shared" si="0"/>
        <v>47</v>
      </c>
      <c r="AI31" s="9">
        <f t="shared" si="0"/>
        <v>4636</v>
      </c>
      <c r="AJ31" s="9">
        <f t="shared" si="0"/>
        <v>307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0" spans="2:10" ht="24" customHeight="1" x14ac:dyDescent="0.2">
      <c r="B10" s="14"/>
      <c r="C10" s="80" t="s">
        <v>223</v>
      </c>
      <c r="D10" s="81"/>
      <c r="E10" s="81"/>
      <c r="F10" s="81"/>
      <c r="G10" s="81"/>
      <c r="H10" s="81"/>
      <c r="I10" s="81"/>
      <c r="J10" s="81"/>
    </row>
    <row r="11" spans="2:10" ht="57.75" thickBot="1" x14ac:dyDescent="0.25">
      <c r="B11" s="14"/>
      <c r="C11" s="33" t="s">
        <v>157</v>
      </c>
      <c r="D11" s="34" t="s">
        <v>158</v>
      </c>
      <c r="E11" s="34" t="s">
        <v>159</v>
      </c>
      <c r="F11" s="34" t="s">
        <v>160</v>
      </c>
      <c r="G11" s="34" t="s">
        <v>161</v>
      </c>
      <c r="H11" s="33" t="s">
        <v>260</v>
      </c>
      <c r="I11" s="34" t="s">
        <v>162</v>
      </c>
      <c r="J11" s="34" t="s">
        <v>249</v>
      </c>
    </row>
    <row r="12" spans="2:10" ht="20.100000000000001" customHeight="1" thickBot="1" x14ac:dyDescent="0.25">
      <c r="B12" s="3" t="s">
        <v>22</v>
      </c>
      <c r="C12" s="18">
        <v>2163</v>
      </c>
      <c r="D12" s="18">
        <v>1610</v>
      </c>
      <c r="E12" s="18">
        <v>37</v>
      </c>
      <c r="F12" s="18">
        <v>493</v>
      </c>
      <c r="G12" s="18">
        <v>23</v>
      </c>
      <c r="H12" s="18">
        <v>9</v>
      </c>
      <c r="I12" s="18">
        <v>1678</v>
      </c>
      <c r="J12" s="18">
        <v>485</v>
      </c>
    </row>
    <row r="13" spans="2:10" ht="20.100000000000001" customHeight="1" thickBot="1" x14ac:dyDescent="0.25">
      <c r="B13" s="4" t="s">
        <v>23</v>
      </c>
      <c r="C13" s="19">
        <v>214</v>
      </c>
      <c r="D13" s="19">
        <v>122</v>
      </c>
      <c r="E13" s="19">
        <v>0</v>
      </c>
      <c r="F13" s="19">
        <v>92</v>
      </c>
      <c r="G13" s="19">
        <v>0</v>
      </c>
      <c r="H13" s="19">
        <v>6</v>
      </c>
      <c r="I13" s="19">
        <v>125</v>
      </c>
      <c r="J13" s="19">
        <v>89</v>
      </c>
    </row>
    <row r="14" spans="2:10" ht="20.100000000000001" customHeight="1" thickBot="1" x14ac:dyDescent="0.25">
      <c r="B14" s="4" t="s">
        <v>24</v>
      </c>
      <c r="C14" s="19">
        <v>225</v>
      </c>
      <c r="D14" s="19">
        <v>174</v>
      </c>
      <c r="E14" s="19">
        <v>1</v>
      </c>
      <c r="F14" s="19">
        <v>50</v>
      </c>
      <c r="G14" s="19">
        <v>0</v>
      </c>
      <c r="H14" s="19">
        <v>0</v>
      </c>
      <c r="I14" s="19">
        <v>171</v>
      </c>
      <c r="J14" s="19">
        <v>54</v>
      </c>
    </row>
    <row r="15" spans="2:10" ht="20.100000000000001" customHeight="1" thickBot="1" x14ac:dyDescent="0.25">
      <c r="B15" s="4" t="s">
        <v>25</v>
      </c>
      <c r="C15" s="19">
        <v>448</v>
      </c>
      <c r="D15" s="19">
        <v>215</v>
      </c>
      <c r="E15" s="19">
        <v>30</v>
      </c>
      <c r="F15" s="19">
        <v>195</v>
      </c>
      <c r="G15" s="19">
        <v>8</v>
      </c>
      <c r="H15" s="19">
        <v>0</v>
      </c>
      <c r="I15" s="19">
        <v>226</v>
      </c>
      <c r="J15" s="19">
        <v>222</v>
      </c>
    </row>
    <row r="16" spans="2:10" ht="20.100000000000001" customHeight="1" thickBot="1" x14ac:dyDescent="0.25">
      <c r="B16" s="4" t="s">
        <v>26</v>
      </c>
      <c r="C16" s="19">
        <v>467</v>
      </c>
      <c r="D16" s="19">
        <v>367</v>
      </c>
      <c r="E16" s="19">
        <v>0</v>
      </c>
      <c r="F16" s="19">
        <v>100</v>
      </c>
      <c r="G16" s="19">
        <v>0</v>
      </c>
      <c r="H16" s="19">
        <v>1</v>
      </c>
      <c r="I16" s="19">
        <v>355</v>
      </c>
      <c r="J16" s="19">
        <v>112</v>
      </c>
    </row>
    <row r="17" spans="2:10" ht="20.100000000000001" customHeight="1" thickBot="1" x14ac:dyDescent="0.25">
      <c r="B17" s="4" t="s">
        <v>27</v>
      </c>
      <c r="C17" s="19">
        <v>122</v>
      </c>
      <c r="D17" s="19">
        <v>81</v>
      </c>
      <c r="E17" s="19">
        <v>1</v>
      </c>
      <c r="F17" s="19">
        <v>40</v>
      </c>
      <c r="G17" s="19">
        <v>0</v>
      </c>
      <c r="H17" s="19">
        <v>0</v>
      </c>
      <c r="I17" s="19">
        <v>86</v>
      </c>
      <c r="J17" s="19">
        <v>36</v>
      </c>
    </row>
    <row r="18" spans="2:10" ht="20.100000000000001" customHeight="1" thickBot="1" x14ac:dyDescent="0.25">
      <c r="B18" s="4" t="s">
        <v>28</v>
      </c>
      <c r="C18" s="19">
        <v>414</v>
      </c>
      <c r="D18" s="19">
        <v>277</v>
      </c>
      <c r="E18" s="19">
        <v>0</v>
      </c>
      <c r="F18" s="19">
        <v>131</v>
      </c>
      <c r="G18" s="19">
        <v>6</v>
      </c>
      <c r="H18" s="19">
        <v>5</v>
      </c>
      <c r="I18" s="19">
        <v>278</v>
      </c>
      <c r="J18" s="19">
        <v>136</v>
      </c>
    </row>
    <row r="19" spans="2:10" ht="20.100000000000001" customHeight="1" thickBot="1" x14ac:dyDescent="0.25">
      <c r="B19" s="4" t="s">
        <v>29</v>
      </c>
      <c r="C19" s="19">
        <v>495</v>
      </c>
      <c r="D19" s="19">
        <v>347</v>
      </c>
      <c r="E19" s="19">
        <v>5</v>
      </c>
      <c r="F19" s="19">
        <v>133</v>
      </c>
      <c r="G19" s="19">
        <v>10</v>
      </c>
      <c r="H19" s="19">
        <v>1</v>
      </c>
      <c r="I19" s="19">
        <v>326</v>
      </c>
      <c r="J19" s="19">
        <v>169</v>
      </c>
    </row>
    <row r="20" spans="2:10" ht="20.100000000000001" customHeight="1" thickBot="1" x14ac:dyDescent="0.25">
      <c r="B20" s="4" t="s">
        <v>30</v>
      </c>
      <c r="C20" s="19">
        <v>1470</v>
      </c>
      <c r="D20" s="19">
        <v>803</v>
      </c>
      <c r="E20" s="19">
        <v>2</v>
      </c>
      <c r="F20" s="19">
        <v>637</v>
      </c>
      <c r="G20" s="19">
        <v>28</v>
      </c>
      <c r="H20" s="19">
        <v>2</v>
      </c>
      <c r="I20" s="19">
        <v>787</v>
      </c>
      <c r="J20" s="19">
        <v>683</v>
      </c>
    </row>
    <row r="21" spans="2:10" ht="20.100000000000001" customHeight="1" thickBot="1" x14ac:dyDescent="0.25">
      <c r="B21" s="4" t="s">
        <v>31</v>
      </c>
      <c r="C21" s="19">
        <v>1181</v>
      </c>
      <c r="D21" s="19">
        <v>743</v>
      </c>
      <c r="E21" s="19">
        <v>8</v>
      </c>
      <c r="F21" s="19">
        <v>427</v>
      </c>
      <c r="G21" s="19">
        <v>3</v>
      </c>
      <c r="H21" s="19">
        <v>2</v>
      </c>
      <c r="I21" s="19">
        <v>737</v>
      </c>
      <c r="J21" s="19">
        <v>444</v>
      </c>
    </row>
    <row r="22" spans="2:10" ht="20.100000000000001" customHeight="1" thickBot="1" x14ac:dyDescent="0.25">
      <c r="B22" s="4" t="s">
        <v>32</v>
      </c>
      <c r="C22" s="19">
        <v>202</v>
      </c>
      <c r="D22" s="19">
        <v>172</v>
      </c>
      <c r="E22" s="19">
        <v>6</v>
      </c>
      <c r="F22" s="19">
        <v>24</v>
      </c>
      <c r="G22" s="19">
        <v>0</v>
      </c>
      <c r="H22" s="19">
        <v>0</v>
      </c>
      <c r="I22" s="19">
        <v>183</v>
      </c>
      <c r="J22" s="19">
        <v>19</v>
      </c>
    </row>
    <row r="23" spans="2:10" ht="20.100000000000001" customHeight="1" thickBot="1" x14ac:dyDescent="0.25">
      <c r="B23" s="4" t="s">
        <v>33</v>
      </c>
      <c r="C23" s="19">
        <v>435</v>
      </c>
      <c r="D23" s="19">
        <v>331</v>
      </c>
      <c r="E23" s="19">
        <v>5</v>
      </c>
      <c r="F23" s="19">
        <v>99</v>
      </c>
      <c r="G23" s="19">
        <v>0</v>
      </c>
      <c r="H23" s="19">
        <v>15</v>
      </c>
      <c r="I23" s="19">
        <v>355</v>
      </c>
      <c r="J23" s="19">
        <v>80</v>
      </c>
    </row>
    <row r="24" spans="2:10" ht="20.100000000000001" customHeight="1" thickBot="1" x14ac:dyDescent="0.25">
      <c r="B24" s="4" t="s">
        <v>34</v>
      </c>
      <c r="C24" s="19">
        <v>1620</v>
      </c>
      <c r="D24" s="19">
        <v>844</v>
      </c>
      <c r="E24" s="19">
        <v>4</v>
      </c>
      <c r="F24" s="19">
        <v>769</v>
      </c>
      <c r="G24" s="19">
        <v>3</v>
      </c>
      <c r="H24" s="19">
        <v>3</v>
      </c>
      <c r="I24" s="19">
        <v>874</v>
      </c>
      <c r="J24" s="19">
        <v>746</v>
      </c>
    </row>
    <row r="25" spans="2:10" ht="20.100000000000001" customHeight="1" thickBot="1" x14ac:dyDescent="0.25">
      <c r="B25" s="4" t="s">
        <v>35</v>
      </c>
      <c r="C25" s="19">
        <v>430</v>
      </c>
      <c r="D25" s="19">
        <v>290</v>
      </c>
      <c r="E25" s="19">
        <v>5</v>
      </c>
      <c r="F25" s="19">
        <v>135</v>
      </c>
      <c r="G25" s="19">
        <v>0</v>
      </c>
      <c r="H25" s="19">
        <v>13</v>
      </c>
      <c r="I25" s="19">
        <v>271</v>
      </c>
      <c r="J25" s="19">
        <v>159</v>
      </c>
    </row>
    <row r="26" spans="2:10" ht="20.100000000000001" customHeight="1" thickBot="1" x14ac:dyDescent="0.25">
      <c r="B26" s="4" t="s">
        <v>36</v>
      </c>
      <c r="C26" s="19">
        <v>147</v>
      </c>
      <c r="D26" s="19">
        <v>54</v>
      </c>
      <c r="E26" s="19">
        <v>5</v>
      </c>
      <c r="F26" s="19">
        <v>81</v>
      </c>
      <c r="G26" s="19">
        <v>7</v>
      </c>
      <c r="H26" s="19">
        <v>0</v>
      </c>
      <c r="I26" s="19">
        <v>84</v>
      </c>
      <c r="J26" s="19">
        <v>63</v>
      </c>
    </row>
    <row r="27" spans="2:10" ht="20.100000000000001" customHeight="1" thickBot="1" x14ac:dyDescent="0.25">
      <c r="B27" s="5" t="s">
        <v>37</v>
      </c>
      <c r="C27" s="19">
        <v>287</v>
      </c>
      <c r="D27" s="19">
        <v>151</v>
      </c>
      <c r="E27" s="19">
        <v>1</v>
      </c>
      <c r="F27" s="19">
        <v>131</v>
      </c>
      <c r="G27" s="19">
        <v>4</v>
      </c>
      <c r="H27" s="19">
        <v>10</v>
      </c>
      <c r="I27" s="19">
        <v>142</v>
      </c>
      <c r="J27" s="19">
        <v>145</v>
      </c>
    </row>
    <row r="28" spans="2:10" ht="20.100000000000001" customHeight="1" thickBot="1" x14ac:dyDescent="0.25">
      <c r="B28" s="6" t="s">
        <v>38</v>
      </c>
      <c r="C28" s="20">
        <v>83</v>
      </c>
      <c r="D28" s="20">
        <v>59</v>
      </c>
      <c r="E28" s="20">
        <v>0</v>
      </c>
      <c r="F28" s="20">
        <v>24</v>
      </c>
      <c r="G28" s="20">
        <v>0</v>
      </c>
      <c r="H28" s="20">
        <v>0</v>
      </c>
      <c r="I28" s="20">
        <v>50</v>
      </c>
      <c r="J28" s="20">
        <v>33</v>
      </c>
    </row>
    <row r="29" spans="2:10" ht="20.100000000000001" customHeight="1" thickBot="1" x14ac:dyDescent="0.25">
      <c r="B29" s="7" t="s">
        <v>39</v>
      </c>
      <c r="C29" s="9">
        <f>SUM(C12:C28)</f>
        <v>10403</v>
      </c>
      <c r="D29" s="9">
        <f t="shared" ref="D29:G29" si="0">SUM(D12:D28)</f>
        <v>6640</v>
      </c>
      <c r="E29" s="9">
        <f t="shared" si="0"/>
        <v>110</v>
      </c>
      <c r="F29" s="9">
        <f t="shared" si="0"/>
        <v>3561</v>
      </c>
      <c r="G29" s="9">
        <f t="shared" si="0"/>
        <v>92</v>
      </c>
      <c r="H29" s="9">
        <f>SUM(H12:H28)</f>
        <v>67</v>
      </c>
      <c r="I29" s="9">
        <f t="shared" ref="I29" si="1">SUM(I12:I28)</f>
        <v>6728</v>
      </c>
      <c r="J29" s="9">
        <f>SUM(J12:J28)</f>
        <v>3675</v>
      </c>
    </row>
    <row r="30" spans="2:10" x14ac:dyDescent="0.2">
      <c r="C30" s="54"/>
      <c r="D30" s="54"/>
      <c r="E30" s="54"/>
      <c r="F30" s="54"/>
      <c r="G30" s="54"/>
      <c r="H30" s="54"/>
      <c r="I30" s="54"/>
      <c r="J30" s="54"/>
    </row>
    <row r="31" spans="2:10" ht="20.100000000000001" customHeight="1" x14ac:dyDescent="0.2">
      <c r="B31" s="82" t="s">
        <v>261</v>
      </c>
      <c r="C31" s="82"/>
      <c r="D31" s="82"/>
      <c r="E31" s="82"/>
      <c r="F31" s="82"/>
    </row>
  </sheetData>
  <mergeCells count="2">
    <mergeCell ref="C10:J10"/>
    <mergeCell ref="B31:F3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0" t="s">
        <v>242</v>
      </c>
      <c r="C9" s="81"/>
    </row>
    <row r="10" spans="2:3" ht="20.100000000000001" customHeight="1" thickBot="1" x14ac:dyDescent="0.25">
      <c r="B10" s="3" t="s">
        <v>22</v>
      </c>
      <c r="C10" s="18">
        <v>1201</v>
      </c>
    </row>
    <row r="11" spans="2:3" ht="20.100000000000001" customHeight="1" thickBot="1" x14ac:dyDescent="0.25">
      <c r="B11" s="4" t="s">
        <v>23</v>
      </c>
      <c r="C11" s="19">
        <v>197</v>
      </c>
    </row>
    <row r="12" spans="2:3" ht="20.100000000000001" customHeight="1" thickBot="1" x14ac:dyDescent="0.25">
      <c r="B12" s="4" t="s">
        <v>24</v>
      </c>
      <c r="C12" s="19">
        <v>155</v>
      </c>
    </row>
    <row r="13" spans="2:3" ht="20.100000000000001" customHeight="1" thickBot="1" x14ac:dyDescent="0.25">
      <c r="B13" s="4" t="s">
        <v>25</v>
      </c>
      <c r="C13" s="19">
        <v>215</v>
      </c>
    </row>
    <row r="14" spans="2:3" ht="20.100000000000001" customHeight="1" thickBot="1" x14ac:dyDescent="0.25">
      <c r="B14" s="4" t="s">
        <v>26</v>
      </c>
      <c r="C14" s="19">
        <v>712</v>
      </c>
    </row>
    <row r="15" spans="2:3" ht="20.100000000000001" customHeight="1" thickBot="1" x14ac:dyDescent="0.25">
      <c r="B15" s="4" t="s">
        <v>27</v>
      </c>
      <c r="C15" s="19">
        <v>80</v>
      </c>
    </row>
    <row r="16" spans="2:3" ht="20.100000000000001" customHeight="1" thickBot="1" x14ac:dyDescent="0.25">
      <c r="B16" s="4" t="s">
        <v>28</v>
      </c>
      <c r="C16" s="19">
        <v>139</v>
      </c>
    </row>
    <row r="17" spans="2:3" ht="20.100000000000001" customHeight="1" thickBot="1" x14ac:dyDescent="0.25">
      <c r="B17" s="4" t="s">
        <v>29</v>
      </c>
      <c r="C17" s="19">
        <v>267</v>
      </c>
    </row>
    <row r="18" spans="2:3" ht="20.100000000000001" customHeight="1" thickBot="1" x14ac:dyDescent="0.25">
      <c r="B18" s="4" t="s">
        <v>30</v>
      </c>
      <c r="C18" s="19">
        <v>432</v>
      </c>
    </row>
    <row r="19" spans="2:3" ht="20.100000000000001" customHeight="1" thickBot="1" x14ac:dyDescent="0.25">
      <c r="B19" s="4" t="s">
        <v>31</v>
      </c>
      <c r="C19" s="19">
        <v>987</v>
      </c>
    </row>
    <row r="20" spans="2:3" ht="20.100000000000001" customHeight="1" thickBot="1" x14ac:dyDescent="0.25">
      <c r="B20" s="4" t="s">
        <v>32</v>
      </c>
      <c r="C20" s="19">
        <v>135</v>
      </c>
    </row>
    <row r="21" spans="2:3" ht="20.100000000000001" customHeight="1" thickBot="1" x14ac:dyDescent="0.25">
      <c r="B21" s="4" t="s">
        <v>33</v>
      </c>
      <c r="C21" s="19">
        <v>208</v>
      </c>
    </row>
    <row r="22" spans="2:3" ht="20.100000000000001" customHeight="1" thickBot="1" x14ac:dyDescent="0.25">
      <c r="B22" s="4" t="s">
        <v>34</v>
      </c>
      <c r="C22" s="19">
        <v>221</v>
      </c>
    </row>
    <row r="23" spans="2:3" ht="20.100000000000001" customHeight="1" thickBot="1" x14ac:dyDescent="0.25">
      <c r="B23" s="4" t="s">
        <v>35</v>
      </c>
      <c r="C23" s="19">
        <v>467</v>
      </c>
    </row>
    <row r="24" spans="2:3" ht="20.100000000000001" customHeight="1" thickBot="1" x14ac:dyDescent="0.25">
      <c r="B24" s="4" t="s">
        <v>36</v>
      </c>
      <c r="C24" s="19">
        <v>92</v>
      </c>
    </row>
    <row r="25" spans="2:3" ht="20.100000000000001" customHeight="1" thickBot="1" x14ac:dyDescent="0.25">
      <c r="B25" s="5" t="s">
        <v>37</v>
      </c>
      <c r="C25" s="19">
        <v>290</v>
      </c>
    </row>
    <row r="26" spans="2:3" ht="20.100000000000001" customHeight="1" thickBot="1" x14ac:dyDescent="0.25">
      <c r="B26" s="6" t="s">
        <v>38</v>
      </c>
      <c r="C26" s="20">
        <v>50</v>
      </c>
    </row>
    <row r="27" spans="2:3" ht="20.100000000000001" customHeight="1" thickBot="1" x14ac:dyDescent="0.25">
      <c r="B27" s="7" t="s">
        <v>39</v>
      </c>
      <c r="C27" s="9">
        <f>SUM(C10:C26)</f>
        <v>5848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0" t="s">
        <v>240</v>
      </c>
      <c r="D9" s="81"/>
      <c r="E9" s="81"/>
      <c r="F9" s="81"/>
      <c r="G9" s="81"/>
      <c r="H9" s="80" t="s">
        <v>241</v>
      </c>
      <c r="I9" s="81"/>
      <c r="J9" s="81"/>
      <c r="K9" s="81"/>
      <c r="L9" s="81"/>
      <c r="M9" s="80" t="s">
        <v>52</v>
      </c>
      <c r="N9" s="81"/>
      <c r="O9" s="81"/>
      <c r="P9" s="81"/>
      <c r="Q9" s="81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1688</v>
      </c>
      <c r="D11" s="18">
        <v>1188</v>
      </c>
      <c r="E11" s="18">
        <v>298</v>
      </c>
      <c r="F11" s="18">
        <v>173</v>
      </c>
      <c r="G11" s="18">
        <v>29</v>
      </c>
      <c r="H11" s="18">
        <v>2</v>
      </c>
      <c r="I11" s="18">
        <v>1</v>
      </c>
      <c r="J11" s="18">
        <v>0</v>
      </c>
      <c r="K11" s="18">
        <v>1</v>
      </c>
      <c r="L11" s="18">
        <v>0</v>
      </c>
      <c r="M11" s="18">
        <v>1690</v>
      </c>
      <c r="N11" s="18">
        <v>1189</v>
      </c>
      <c r="O11" s="18">
        <v>298</v>
      </c>
      <c r="P11" s="18">
        <v>174</v>
      </c>
      <c r="Q11" s="18">
        <v>29</v>
      </c>
    </row>
    <row r="12" spans="2:17" ht="20.100000000000001" customHeight="1" thickBot="1" x14ac:dyDescent="0.25">
      <c r="B12" s="4" t="s">
        <v>23</v>
      </c>
      <c r="C12" s="19">
        <v>269</v>
      </c>
      <c r="D12" s="19">
        <v>129</v>
      </c>
      <c r="E12" s="19">
        <v>117</v>
      </c>
      <c r="F12" s="19">
        <v>16</v>
      </c>
      <c r="G12" s="19">
        <v>7</v>
      </c>
      <c r="H12" s="19">
        <v>2</v>
      </c>
      <c r="I12" s="19">
        <v>1</v>
      </c>
      <c r="J12" s="19">
        <v>0</v>
      </c>
      <c r="K12" s="19">
        <v>1</v>
      </c>
      <c r="L12" s="19">
        <v>0</v>
      </c>
      <c r="M12" s="19">
        <v>271</v>
      </c>
      <c r="N12" s="19">
        <v>130</v>
      </c>
      <c r="O12" s="19">
        <v>117</v>
      </c>
      <c r="P12" s="19">
        <v>17</v>
      </c>
      <c r="Q12" s="19">
        <v>7</v>
      </c>
    </row>
    <row r="13" spans="2:17" ht="20.100000000000001" customHeight="1" thickBot="1" x14ac:dyDescent="0.25">
      <c r="B13" s="4" t="s">
        <v>24</v>
      </c>
      <c r="C13" s="19">
        <v>186</v>
      </c>
      <c r="D13" s="19">
        <v>152</v>
      </c>
      <c r="E13" s="19">
        <v>28</v>
      </c>
      <c r="F13" s="19">
        <v>6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186</v>
      </c>
      <c r="N13" s="19">
        <v>152</v>
      </c>
      <c r="O13" s="19">
        <v>28</v>
      </c>
      <c r="P13" s="19">
        <v>6</v>
      </c>
      <c r="Q13" s="19">
        <v>0</v>
      </c>
    </row>
    <row r="14" spans="2:17" ht="20.100000000000001" customHeight="1" thickBot="1" x14ac:dyDescent="0.25">
      <c r="B14" s="4" t="s">
        <v>25</v>
      </c>
      <c r="C14" s="19">
        <v>262</v>
      </c>
      <c r="D14" s="19">
        <v>151</v>
      </c>
      <c r="E14" s="19">
        <v>100</v>
      </c>
      <c r="F14" s="19">
        <v>8</v>
      </c>
      <c r="G14" s="19">
        <v>3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262</v>
      </c>
      <c r="N14" s="19">
        <v>151</v>
      </c>
      <c r="O14" s="19">
        <v>100</v>
      </c>
      <c r="P14" s="19">
        <v>8</v>
      </c>
      <c r="Q14" s="19">
        <v>3</v>
      </c>
    </row>
    <row r="15" spans="2:17" ht="20.100000000000001" customHeight="1" thickBot="1" x14ac:dyDescent="0.25">
      <c r="B15" s="4" t="s">
        <v>26</v>
      </c>
      <c r="C15" s="19">
        <v>905</v>
      </c>
      <c r="D15" s="19">
        <v>654</v>
      </c>
      <c r="E15" s="19">
        <v>218</v>
      </c>
      <c r="F15" s="19">
        <v>28</v>
      </c>
      <c r="G15" s="19">
        <v>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905</v>
      </c>
      <c r="N15" s="19">
        <v>654</v>
      </c>
      <c r="O15" s="19">
        <v>218</v>
      </c>
      <c r="P15" s="19">
        <v>28</v>
      </c>
      <c r="Q15" s="19">
        <v>5</v>
      </c>
    </row>
    <row r="16" spans="2:17" ht="20.100000000000001" customHeight="1" thickBot="1" x14ac:dyDescent="0.25">
      <c r="B16" s="4" t="s">
        <v>27</v>
      </c>
      <c r="C16" s="19">
        <v>102</v>
      </c>
      <c r="D16" s="19">
        <v>68</v>
      </c>
      <c r="E16" s="19">
        <v>25</v>
      </c>
      <c r="F16" s="19">
        <v>9</v>
      </c>
      <c r="G16" s="19">
        <v>0</v>
      </c>
      <c r="H16" s="19">
        <v>2</v>
      </c>
      <c r="I16" s="19">
        <v>2</v>
      </c>
      <c r="J16" s="19">
        <v>0</v>
      </c>
      <c r="K16" s="19">
        <v>0</v>
      </c>
      <c r="L16" s="19">
        <v>0</v>
      </c>
      <c r="M16" s="19">
        <v>104</v>
      </c>
      <c r="N16" s="19">
        <v>70</v>
      </c>
      <c r="O16" s="19">
        <v>25</v>
      </c>
      <c r="P16" s="19">
        <v>9</v>
      </c>
      <c r="Q16" s="19">
        <v>0</v>
      </c>
    </row>
    <row r="17" spans="2:17" ht="20.100000000000001" customHeight="1" thickBot="1" x14ac:dyDescent="0.25">
      <c r="B17" s="4" t="s">
        <v>28</v>
      </c>
      <c r="C17" s="19">
        <v>178</v>
      </c>
      <c r="D17" s="19">
        <v>116</v>
      </c>
      <c r="E17" s="19">
        <v>42</v>
      </c>
      <c r="F17" s="19">
        <v>19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178</v>
      </c>
      <c r="N17" s="19">
        <v>116</v>
      </c>
      <c r="O17" s="19">
        <v>42</v>
      </c>
      <c r="P17" s="19">
        <v>19</v>
      </c>
      <c r="Q17" s="19">
        <v>1</v>
      </c>
    </row>
    <row r="18" spans="2:17" ht="20.100000000000001" customHeight="1" thickBot="1" x14ac:dyDescent="0.25">
      <c r="B18" s="4" t="s">
        <v>29</v>
      </c>
      <c r="C18" s="19">
        <v>342</v>
      </c>
      <c r="D18" s="19">
        <v>217</v>
      </c>
      <c r="E18" s="19">
        <v>92</v>
      </c>
      <c r="F18" s="19">
        <v>29</v>
      </c>
      <c r="G18" s="19">
        <v>4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342</v>
      </c>
      <c r="N18" s="19">
        <v>217</v>
      </c>
      <c r="O18" s="19">
        <v>92</v>
      </c>
      <c r="P18" s="19">
        <v>29</v>
      </c>
      <c r="Q18" s="19">
        <v>4</v>
      </c>
    </row>
    <row r="19" spans="2:17" ht="20.100000000000001" customHeight="1" thickBot="1" x14ac:dyDescent="0.25">
      <c r="B19" s="4" t="s">
        <v>30</v>
      </c>
      <c r="C19" s="19">
        <v>587</v>
      </c>
      <c r="D19" s="19">
        <v>291</v>
      </c>
      <c r="E19" s="19">
        <v>210</v>
      </c>
      <c r="F19" s="19">
        <v>62</v>
      </c>
      <c r="G19" s="19">
        <v>24</v>
      </c>
      <c r="H19" s="19">
        <v>6</v>
      </c>
      <c r="I19" s="19">
        <v>2</v>
      </c>
      <c r="J19" s="19">
        <v>4</v>
      </c>
      <c r="K19" s="19">
        <v>0</v>
      </c>
      <c r="L19" s="19">
        <v>0</v>
      </c>
      <c r="M19" s="19">
        <v>593</v>
      </c>
      <c r="N19" s="19">
        <v>293</v>
      </c>
      <c r="O19" s="19">
        <v>214</v>
      </c>
      <c r="P19" s="19">
        <v>62</v>
      </c>
      <c r="Q19" s="19">
        <v>24</v>
      </c>
    </row>
    <row r="20" spans="2:17" ht="20.100000000000001" customHeight="1" thickBot="1" x14ac:dyDescent="0.25">
      <c r="B20" s="4" t="s">
        <v>31</v>
      </c>
      <c r="C20" s="19">
        <v>1275</v>
      </c>
      <c r="D20" s="19">
        <v>779</v>
      </c>
      <c r="E20" s="19">
        <v>382</v>
      </c>
      <c r="F20" s="19">
        <v>77</v>
      </c>
      <c r="G20" s="19">
        <v>37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1275</v>
      </c>
      <c r="N20" s="19">
        <v>779</v>
      </c>
      <c r="O20" s="19">
        <v>382</v>
      </c>
      <c r="P20" s="19">
        <v>77</v>
      </c>
      <c r="Q20" s="19">
        <v>37</v>
      </c>
    </row>
    <row r="21" spans="2:17" ht="20.100000000000001" customHeight="1" thickBot="1" x14ac:dyDescent="0.25">
      <c r="B21" s="4" t="s">
        <v>32</v>
      </c>
      <c r="C21" s="19">
        <v>157</v>
      </c>
      <c r="D21" s="19">
        <v>145</v>
      </c>
      <c r="E21" s="19">
        <v>8</v>
      </c>
      <c r="F21" s="19">
        <v>4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157</v>
      </c>
      <c r="N21" s="19">
        <v>145</v>
      </c>
      <c r="O21" s="19">
        <v>8</v>
      </c>
      <c r="P21" s="19">
        <v>4</v>
      </c>
      <c r="Q21" s="19">
        <v>0</v>
      </c>
    </row>
    <row r="22" spans="2:17" ht="20.100000000000001" customHeight="1" thickBot="1" x14ac:dyDescent="0.25">
      <c r="B22" s="4" t="s">
        <v>33</v>
      </c>
      <c r="C22" s="19">
        <v>270</v>
      </c>
      <c r="D22" s="19">
        <v>186</v>
      </c>
      <c r="E22" s="19">
        <v>47</v>
      </c>
      <c r="F22" s="19">
        <v>32</v>
      </c>
      <c r="G22" s="19">
        <v>5</v>
      </c>
      <c r="H22" s="19">
        <v>2</v>
      </c>
      <c r="I22" s="19">
        <v>2</v>
      </c>
      <c r="J22" s="19">
        <v>0</v>
      </c>
      <c r="K22" s="19">
        <v>0</v>
      </c>
      <c r="L22" s="19">
        <v>0</v>
      </c>
      <c r="M22" s="19">
        <v>272</v>
      </c>
      <c r="N22" s="19">
        <v>188</v>
      </c>
      <c r="O22" s="19">
        <v>47</v>
      </c>
      <c r="P22" s="19">
        <v>32</v>
      </c>
      <c r="Q22" s="19">
        <v>5</v>
      </c>
    </row>
    <row r="23" spans="2:17" ht="20.100000000000001" customHeight="1" thickBot="1" x14ac:dyDescent="0.25">
      <c r="B23" s="4" t="s">
        <v>34</v>
      </c>
      <c r="C23" s="19">
        <v>351</v>
      </c>
      <c r="D23" s="19">
        <v>175</v>
      </c>
      <c r="E23" s="19">
        <v>116</v>
      </c>
      <c r="F23" s="19">
        <v>34</v>
      </c>
      <c r="G23" s="19">
        <v>26</v>
      </c>
      <c r="H23" s="19">
        <v>5</v>
      </c>
      <c r="I23" s="19">
        <v>2</v>
      </c>
      <c r="J23" s="19">
        <v>2</v>
      </c>
      <c r="K23" s="19">
        <v>1</v>
      </c>
      <c r="L23" s="19">
        <v>0</v>
      </c>
      <c r="M23" s="19">
        <v>356</v>
      </c>
      <c r="N23" s="19">
        <v>177</v>
      </c>
      <c r="O23" s="19">
        <v>118</v>
      </c>
      <c r="P23" s="19">
        <v>35</v>
      </c>
      <c r="Q23" s="19">
        <v>26</v>
      </c>
    </row>
    <row r="24" spans="2:17" ht="20.100000000000001" customHeight="1" thickBot="1" x14ac:dyDescent="0.25">
      <c r="B24" s="4" t="s">
        <v>35</v>
      </c>
      <c r="C24" s="19">
        <v>549</v>
      </c>
      <c r="D24" s="19">
        <v>324</v>
      </c>
      <c r="E24" s="19">
        <v>209</v>
      </c>
      <c r="F24" s="19">
        <v>13</v>
      </c>
      <c r="G24" s="19">
        <v>3</v>
      </c>
      <c r="H24" s="19">
        <v>4</v>
      </c>
      <c r="I24" s="19">
        <v>3</v>
      </c>
      <c r="J24" s="19">
        <v>1</v>
      </c>
      <c r="K24" s="19">
        <v>0</v>
      </c>
      <c r="L24" s="19">
        <v>0</v>
      </c>
      <c r="M24" s="19">
        <v>553</v>
      </c>
      <c r="N24" s="19">
        <v>327</v>
      </c>
      <c r="O24" s="19">
        <v>210</v>
      </c>
      <c r="P24" s="19">
        <v>13</v>
      </c>
      <c r="Q24" s="19">
        <v>3</v>
      </c>
    </row>
    <row r="25" spans="2:17" ht="20.100000000000001" customHeight="1" thickBot="1" x14ac:dyDescent="0.25">
      <c r="B25" s="4" t="s">
        <v>36</v>
      </c>
      <c r="C25" s="19">
        <v>107</v>
      </c>
      <c r="D25" s="19">
        <v>36</v>
      </c>
      <c r="E25" s="19">
        <v>70</v>
      </c>
      <c r="F25" s="19">
        <v>0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107</v>
      </c>
      <c r="N25" s="19">
        <v>36</v>
      </c>
      <c r="O25" s="19">
        <v>70</v>
      </c>
      <c r="P25" s="19">
        <v>0</v>
      </c>
      <c r="Q25" s="19">
        <v>1</v>
      </c>
    </row>
    <row r="26" spans="2:17" ht="20.100000000000001" customHeight="1" thickBot="1" x14ac:dyDescent="0.25">
      <c r="B26" s="5" t="s">
        <v>37</v>
      </c>
      <c r="C26" s="19">
        <v>348</v>
      </c>
      <c r="D26" s="19">
        <v>155</v>
      </c>
      <c r="E26" s="19">
        <v>176</v>
      </c>
      <c r="F26" s="19">
        <v>11</v>
      </c>
      <c r="G26" s="19">
        <v>6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348</v>
      </c>
      <c r="N26" s="19">
        <v>155</v>
      </c>
      <c r="O26" s="19">
        <v>176</v>
      </c>
      <c r="P26" s="19">
        <v>11</v>
      </c>
      <c r="Q26" s="19">
        <v>6</v>
      </c>
    </row>
    <row r="27" spans="2:17" ht="20.100000000000001" customHeight="1" thickBot="1" x14ac:dyDescent="0.25">
      <c r="B27" s="6" t="s">
        <v>38</v>
      </c>
      <c r="C27" s="20">
        <v>54</v>
      </c>
      <c r="D27" s="20">
        <v>34</v>
      </c>
      <c r="E27" s="20">
        <v>20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54</v>
      </c>
      <c r="N27" s="20">
        <v>34</v>
      </c>
      <c r="O27" s="20">
        <v>20</v>
      </c>
      <c r="P27" s="20">
        <v>0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7630</v>
      </c>
      <c r="D28" s="9">
        <f t="shared" ref="D28:Q28" si="0">SUM(D11:D27)</f>
        <v>4800</v>
      </c>
      <c r="E28" s="9">
        <f t="shared" si="0"/>
        <v>2158</v>
      </c>
      <c r="F28" s="9">
        <f t="shared" si="0"/>
        <v>521</v>
      </c>
      <c r="G28" s="9">
        <f t="shared" si="0"/>
        <v>151</v>
      </c>
      <c r="H28" s="9">
        <f t="shared" si="0"/>
        <v>23</v>
      </c>
      <c r="I28" s="9">
        <f t="shared" si="0"/>
        <v>13</v>
      </c>
      <c r="J28" s="9">
        <f t="shared" si="0"/>
        <v>7</v>
      </c>
      <c r="K28" s="9">
        <f t="shared" si="0"/>
        <v>3</v>
      </c>
      <c r="L28" s="9">
        <f t="shared" si="0"/>
        <v>0</v>
      </c>
      <c r="M28" s="9">
        <f t="shared" si="0"/>
        <v>7653</v>
      </c>
      <c r="N28" s="9">
        <f t="shared" si="0"/>
        <v>4813</v>
      </c>
      <c r="O28" s="9">
        <f t="shared" si="0"/>
        <v>2165</v>
      </c>
      <c r="P28" s="9">
        <f t="shared" si="0"/>
        <v>524</v>
      </c>
      <c r="Q28" s="9">
        <f t="shared" si="0"/>
        <v>151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0.87988165680473374</v>
      </c>
      <c r="D10" s="29">
        <f>('Personas Enjuiciadas'!D11+'Personas Enjuiciadas'!I11)/('Personas Enjuiciadas'!N11+'Personas Enjuiciadas'!P11)</f>
        <v>0.87234042553191493</v>
      </c>
      <c r="E10" s="29">
        <f>('Personas Enjuiciadas'!E11+'Personas Enjuiciadas'!J11)/('Personas Enjuiciadas'!O11+'Personas Enjuiciadas'!Q11)</f>
        <v>0.91131498470948014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0.91143911439114389</v>
      </c>
      <c r="D11" s="27">
        <f>('Personas Enjuiciadas'!D12+'Personas Enjuiciadas'!I12)/('Personas Enjuiciadas'!N12+'Personas Enjuiciadas'!P12)</f>
        <v>0.88435374149659862</v>
      </c>
      <c r="E11" s="27">
        <f>('Personas Enjuiciadas'!E12+'Personas Enjuiciadas'!J12)/('Personas Enjuiciadas'!O12+'Personas Enjuiciadas'!Q12)</f>
        <v>0.94354838709677424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0.967741935483871</v>
      </c>
      <c r="D12" s="27">
        <f>('Personas Enjuiciadas'!D13+'Personas Enjuiciadas'!I13)/('Personas Enjuiciadas'!N13+'Personas Enjuiciadas'!P13)</f>
        <v>0.96202531645569622</v>
      </c>
      <c r="E12" s="2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0.9580152671755725</v>
      </c>
      <c r="D13" s="27">
        <f>('Personas Enjuiciadas'!D14+'Personas Enjuiciadas'!I14)/('Personas Enjuiciadas'!N14+'Personas Enjuiciadas'!P14)</f>
        <v>0.94968553459119498</v>
      </c>
      <c r="E13" s="27">
        <f>('Personas Enjuiciadas'!E14+'Personas Enjuiciadas'!J14)/('Personas Enjuiciadas'!O14+'Personas Enjuiciadas'!Q14)</f>
        <v>0.970873786407767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0.96353591160220997</v>
      </c>
      <c r="D14" s="27">
        <f>('Personas Enjuiciadas'!D15+'Personas Enjuiciadas'!I15)/('Personas Enjuiciadas'!N15+'Personas Enjuiciadas'!P15)</f>
        <v>0.95894428152492672</v>
      </c>
      <c r="E14" s="27">
        <f>('Personas Enjuiciadas'!E15+'Personas Enjuiciadas'!J15)/('Personas Enjuiciadas'!O15+'Personas Enjuiciadas'!Q15)</f>
        <v>0.97757847533632292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0.91346153846153844</v>
      </c>
      <c r="D15" s="27">
        <f>('Personas Enjuiciadas'!D16+'Personas Enjuiciadas'!I16)/('Personas Enjuiciadas'!N16+'Personas Enjuiciadas'!P16)</f>
        <v>0.88607594936708856</v>
      </c>
      <c r="E15" s="27">
        <f>('Personas Enjuiciadas'!E16+'Personas Enjuiciadas'!J16)/('Personas Enjuiciadas'!O16+'Personas Enjuiciadas'!Q16)</f>
        <v>1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0.88764044943820219</v>
      </c>
      <c r="D16" s="27">
        <f>('Personas Enjuiciadas'!D17+'Personas Enjuiciadas'!I17)/('Personas Enjuiciadas'!N17+'Personas Enjuiciadas'!P17)</f>
        <v>0.85925925925925928</v>
      </c>
      <c r="E16" s="27">
        <f>('Personas Enjuiciadas'!E17+'Personas Enjuiciadas'!J17)/('Personas Enjuiciadas'!O17+'Personas Enjuiciadas'!Q17)</f>
        <v>0.97674418604651159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0.90350877192982459</v>
      </c>
      <c r="D17" s="27">
        <f>('Personas Enjuiciadas'!D18+'Personas Enjuiciadas'!I18)/('Personas Enjuiciadas'!N18+'Personas Enjuiciadas'!P18)</f>
        <v>0.88211382113821135</v>
      </c>
      <c r="E17" s="27">
        <f>('Personas Enjuiciadas'!E18+'Personas Enjuiciadas'!J18)/('Personas Enjuiciadas'!O18+'Personas Enjuiciadas'!Q18)</f>
        <v>0.95833333333333337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0.85497470489038785</v>
      </c>
      <c r="D18" s="27">
        <f>('Personas Enjuiciadas'!D19+'Personas Enjuiciadas'!I19)/('Personas Enjuiciadas'!N19+'Personas Enjuiciadas'!P19)</f>
        <v>0.82535211267605635</v>
      </c>
      <c r="E18" s="27">
        <f>('Personas Enjuiciadas'!E19+'Personas Enjuiciadas'!J19)/('Personas Enjuiciadas'!O19+'Personas Enjuiciadas'!Q19)</f>
        <v>0.89915966386554624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0.9105882352941177</v>
      </c>
      <c r="D19" s="27">
        <f>('Personas Enjuiciadas'!D20+'Personas Enjuiciadas'!I20)/('Personas Enjuiciadas'!N20+'Personas Enjuiciadas'!P20)</f>
        <v>0.91004672897196259</v>
      </c>
      <c r="E19" s="27">
        <f>('Personas Enjuiciadas'!E20+'Personas Enjuiciadas'!J20)/('Personas Enjuiciadas'!O20+'Personas Enjuiciadas'!Q20)</f>
        <v>0.91169451073985686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0.97452229299363058</v>
      </c>
      <c r="D20" s="27">
        <f>('Personas Enjuiciadas'!D21+'Personas Enjuiciadas'!I21)/('Personas Enjuiciadas'!N21+'Personas Enjuiciadas'!P21)</f>
        <v>0.97315436241610742</v>
      </c>
      <c r="E20" s="2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0.86397058823529416</v>
      </c>
      <c r="D21" s="27">
        <f>('Personas Enjuiciadas'!D22+'Personas Enjuiciadas'!I22)/('Personas Enjuiciadas'!N22+'Personas Enjuiciadas'!P22)</f>
        <v>0.8545454545454545</v>
      </c>
      <c r="E21" s="27">
        <f>('Personas Enjuiciadas'!E22+'Personas Enjuiciadas'!J22)/('Personas Enjuiciadas'!O22+'Personas Enjuiciadas'!Q22)</f>
        <v>0.90384615384615385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0.8286516853932584</v>
      </c>
      <c r="D22" s="27">
        <f>('Personas Enjuiciadas'!D23+'Personas Enjuiciadas'!I23)/('Personas Enjuiciadas'!N23+'Personas Enjuiciadas'!P23)</f>
        <v>0.83490566037735847</v>
      </c>
      <c r="E22" s="27">
        <f>('Personas Enjuiciadas'!E23+'Personas Enjuiciadas'!J23)/('Personas Enjuiciadas'!O23+'Personas Enjuiciadas'!Q23)</f>
        <v>0.81944444444444442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0.97106690777576854</v>
      </c>
      <c r="D23" s="27">
        <f>('Personas Enjuiciadas'!D24+'Personas Enjuiciadas'!I24)/('Personas Enjuiciadas'!N24+'Personas Enjuiciadas'!P24)</f>
        <v>0.96176470588235297</v>
      </c>
      <c r="E23" s="27">
        <f>('Personas Enjuiciadas'!E24+'Personas Enjuiciadas'!J24)/('Personas Enjuiciadas'!O24+'Personas Enjuiciadas'!Q24)</f>
        <v>0.9859154929577465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0.99065420560747663</v>
      </c>
      <c r="D24" s="27">
        <f>('Personas Enjuiciadas'!D25+'Personas Enjuiciadas'!I25)/('Personas Enjuiciadas'!N25+'Personas Enjuiciadas'!P25)</f>
        <v>1</v>
      </c>
      <c r="E24" s="27">
        <f>('Personas Enjuiciadas'!E25+'Personas Enjuiciadas'!J25)/('Personas Enjuiciadas'!O25+'Personas Enjuiciadas'!Q25)</f>
        <v>0.9859154929577465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0.95114942528735635</v>
      </c>
      <c r="D25" s="27">
        <f>('Personas Enjuiciadas'!D26+'Personas Enjuiciadas'!I26)/('Personas Enjuiciadas'!N26+'Personas Enjuiciadas'!P26)</f>
        <v>0.9337349397590361</v>
      </c>
      <c r="E25" s="27">
        <f>('Personas Enjuiciadas'!E26+'Personas Enjuiciadas'!J26)/('Personas Enjuiciadas'!O26+'Personas Enjuiciadas'!Q26)</f>
        <v>0.96703296703296704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1</v>
      </c>
      <c r="D26" s="28">
        <f>('Personas Enjuiciadas'!D27+'Personas Enjuiciadas'!I27)/('Personas Enjuiciadas'!N27+'Personas Enjuiciadas'!P27)</f>
        <v>1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0.91179929439435514</v>
      </c>
      <c r="D27" s="26">
        <f>('Personas Enjuiciadas'!D28+'Personas Enjuiciadas'!I28)/('Personas Enjuiciadas'!N28+'Personas Enjuiciadas'!P28)</f>
        <v>0.9018175004684279</v>
      </c>
      <c r="E27" s="26">
        <f>('Personas Enjuiciadas'!E28+'Personas Enjuiciadas'!J28)/('Personas Enjuiciadas'!O28+'Personas Enjuiciadas'!Q28)</f>
        <v>0.93480138169257343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8:L4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8" spans="2:12" ht="41.25" customHeight="1" x14ac:dyDescent="0.2">
      <c r="B8" s="10"/>
      <c r="C8" s="80" t="s">
        <v>250</v>
      </c>
      <c r="D8" s="81"/>
      <c r="E8" s="81"/>
      <c r="F8" s="81"/>
      <c r="G8" s="56"/>
      <c r="H8" s="80" t="s">
        <v>262</v>
      </c>
      <c r="I8" s="81"/>
      <c r="J8" s="81"/>
      <c r="K8" s="81"/>
      <c r="L8" s="83"/>
    </row>
    <row r="9" spans="2:12" ht="59.25" customHeight="1" thickBot="1" x14ac:dyDescent="0.25">
      <c r="B9" s="36"/>
      <c r="C9" s="33" t="s">
        <v>171</v>
      </c>
      <c r="D9" s="33" t="s">
        <v>172</v>
      </c>
      <c r="E9" s="33" t="s">
        <v>259</v>
      </c>
      <c r="F9" s="33" t="s">
        <v>174</v>
      </c>
      <c r="G9" s="57" t="s">
        <v>256</v>
      </c>
      <c r="H9" s="21" t="s">
        <v>251</v>
      </c>
      <c r="I9" s="21" t="s">
        <v>254</v>
      </c>
      <c r="J9" s="21" t="s">
        <v>253</v>
      </c>
      <c r="K9" s="21" t="s">
        <v>252</v>
      </c>
      <c r="L9" s="33" t="s">
        <v>257</v>
      </c>
    </row>
    <row r="10" spans="2:12" ht="20.100000000000001" customHeight="1" thickBot="1" x14ac:dyDescent="0.25">
      <c r="B10" s="3" t="s">
        <v>22</v>
      </c>
      <c r="C10" s="18">
        <v>332</v>
      </c>
      <c r="D10" s="18">
        <v>303</v>
      </c>
      <c r="E10" s="18">
        <v>628</v>
      </c>
      <c r="F10" s="18">
        <v>900</v>
      </c>
      <c r="G10" s="18">
        <f>SUM(C10:F10)</f>
        <v>2163</v>
      </c>
      <c r="H10" s="18">
        <v>8</v>
      </c>
      <c r="I10" s="18">
        <v>1</v>
      </c>
      <c r="J10" s="18">
        <v>0</v>
      </c>
      <c r="K10" s="18">
        <v>0</v>
      </c>
      <c r="L10" s="18">
        <v>2172</v>
      </c>
    </row>
    <row r="11" spans="2:12" ht="20.100000000000001" customHeight="1" thickBot="1" x14ac:dyDescent="0.25">
      <c r="B11" s="4" t="s">
        <v>23</v>
      </c>
      <c r="C11" s="19">
        <v>39</v>
      </c>
      <c r="D11" s="19">
        <v>19</v>
      </c>
      <c r="E11" s="19">
        <v>65</v>
      </c>
      <c r="F11" s="19">
        <v>91</v>
      </c>
      <c r="G11" s="19">
        <f t="shared" ref="G11:G27" si="0">SUM(C11:F11)</f>
        <v>214</v>
      </c>
      <c r="H11" s="19">
        <v>0</v>
      </c>
      <c r="I11" s="19">
        <v>1</v>
      </c>
      <c r="J11" s="19">
        <v>5</v>
      </c>
      <c r="K11" s="19">
        <v>0</v>
      </c>
      <c r="L11" s="19">
        <v>220</v>
      </c>
    </row>
    <row r="12" spans="2:12" ht="20.100000000000001" customHeight="1" thickBot="1" x14ac:dyDescent="0.25">
      <c r="B12" s="4" t="s">
        <v>24</v>
      </c>
      <c r="C12" s="19">
        <v>43</v>
      </c>
      <c r="D12" s="19">
        <v>42</v>
      </c>
      <c r="E12" s="19">
        <v>52</v>
      </c>
      <c r="F12" s="19">
        <v>88</v>
      </c>
      <c r="G12" s="19">
        <f t="shared" si="0"/>
        <v>225</v>
      </c>
      <c r="H12" s="19">
        <v>0</v>
      </c>
      <c r="I12" s="19">
        <v>0</v>
      </c>
      <c r="J12" s="19">
        <v>0</v>
      </c>
      <c r="K12" s="19">
        <v>0</v>
      </c>
      <c r="L12" s="19">
        <v>225</v>
      </c>
    </row>
    <row r="13" spans="2:12" ht="20.100000000000001" customHeight="1" thickBot="1" x14ac:dyDescent="0.25">
      <c r="B13" s="4" t="s">
        <v>25</v>
      </c>
      <c r="C13" s="19">
        <v>84</v>
      </c>
      <c r="D13" s="19">
        <v>59</v>
      </c>
      <c r="E13" s="19">
        <v>110</v>
      </c>
      <c r="F13" s="19">
        <v>195</v>
      </c>
      <c r="G13" s="19">
        <f t="shared" si="0"/>
        <v>448</v>
      </c>
      <c r="H13" s="19">
        <v>0</v>
      </c>
      <c r="I13" s="19">
        <v>0</v>
      </c>
      <c r="J13" s="19">
        <v>0</v>
      </c>
      <c r="K13" s="19">
        <v>0</v>
      </c>
      <c r="L13" s="19">
        <v>448</v>
      </c>
    </row>
    <row r="14" spans="2:12" ht="20.100000000000001" customHeight="1" thickBot="1" x14ac:dyDescent="0.25">
      <c r="B14" s="4" t="s">
        <v>26</v>
      </c>
      <c r="C14" s="19">
        <v>54</v>
      </c>
      <c r="D14" s="19">
        <v>30</v>
      </c>
      <c r="E14" s="19">
        <v>129</v>
      </c>
      <c r="F14" s="19">
        <v>254</v>
      </c>
      <c r="G14" s="19">
        <f t="shared" si="0"/>
        <v>467</v>
      </c>
      <c r="H14" s="19">
        <v>0</v>
      </c>
      <c r="I14" s="19">
        <v>0</v>
      </c>
      <c r="J14" s="19">
        <v>0</v>
      </c>
      <c r="K14" s="19">
        <v>1</v>
      </c>
      <c r="L14" s="19">
        <v>468</v>
      </c>
    </row>
    <row r="15" spans="2:12" ht="20.100000000000001" customHeight="1" thickBot="1" x14ac:dyDescent="0.25">
      <c r="B15" s="4" t="s">
        <v>27</v>
      </c>
      <c r="C15" s="19">
        <v>14</v>
      </c>
      <c r="D15" s="19">
        <v>10</v>
      </c>
      <c r="E15" s="19">
        <v>40</v>
      </c>
      <c r="F15" s="19">
        <v>58</v>
      </c>
      <c r="G15" s="19">
        <f t="shared" si="0"/>
        <v>122</v>
      </c>
      <c r="H15" s="19">
        <v>0</v>
      </c>
      <c r="I15" s="19">
        <v>0</v>
      </c>
      <c r="J15" s="19">
        <v>0</v>
      </c>
      <c r="K15" s="19">
        <v>0</v>
      </c>
      <c r="L15" s="19">
        <v>122</v>
      </c>
    </row>
    <row r="16" spans="2:12" ht="20.100000000000001" customHeight="1" thickBot="1" x14ac:dyDescent="0.25">
      <c r="B16" s="4" t="s">
        <v>28</v>
      </c>
      <c r="C16" s="19">
        <v>68</v>
      </c>
      <c r="D16" s="19">
        <v>52</v>
      </c>
      <c r="E16" s="19">
        <v>142</v>
      </c>
      <c r="F16" s="19">
        <v>152</v>
      </c>
      <c r="G16" s="19">
        <f t="shared" si="0"/>
        <v>414</v>
      </c>
      <c r="H16" s="19">
        <v>4</v>
      </c>
      <c r="I16" s="19">
        <v>0</v>
      </c>
      <c r="J16" s="19">
        <v>0</v>
      </c>
      <c r="K16" s="19">
        <v>1</v>
      </c>
      <c r="L16" s="19">
        <v>419</v>
      </c>
    </row>
    <row r="17" spans="2:12" ht="20.100000000000001" customHeight="1" thickBot="1" x14ac:dyDescent="0.25">
      <c r="B17" s="4" t="s">
        <v>29</v>
      </c>
      <c r="C17" s="19">
        <v>83</v>
      </c>
      <c r="D17" s="19">
        <v>48</v>
      </c>
      <c r="E17" s="19">
        <v>150</v>
      </c>
      <c r="F17" s="19">
        <v>214</v>
      </c>
      <c r="G17" s="19">
        <f t="shared" si="0"/>
        <v>495</v>
      </c>
      <c r="H17" s="19">
        <v>0</v>
      </c>
      <c r="I17" s="19">
        <v>0</v>
      </c>
      <c r="J17" s="19">
        <v>0</v>
      </c>
      <c r="K17" s="19">
        <v>1</v>
      </c>
      <c r="L17" s="19">
        <v>496</v>
      </c>
    </row>
    <row r="18" spans="2:12" ht="20.100000000000001" customHeight="1" thickBot="1" x14ac:dyDescent="0.25">
      <c r="B18" s="4" t="s">
        <v>30</v>
      </c>
      <c r="C18" s="19">
        <v>253</v>
      </c>
      <c r="D18" s="19">
        <v>160</v>
      </c>
      <c r="E18" s="19">
        <v>435</v>
      </c>
      <c r="F18" s="19">
        <v>622</v>
      </c>
      <c r="G18" s="19">
        <f t="shared" si="0"/>
        <v>1470</v>
      </c>
      <c r="H18" s="19">
        <v>2</v>
      </c>
      <c r="I18" s="19">
        <v>0</v>
      </c>
      <c r="J18" s="19">
        <v>0</v>
      </c>
      <c r="K18" s="19">
        <v>0</v>
      </c>
      <c r="L18" s="19">
        <v>1472</v>
      </c>
    </row>
    <row r="19" spans="2:12" ht="20.100000000000001" customHeight="1" thickBot="1" x14ac:dyDescent="0.25">
      <c r="B19" s="4" t="s">
        <v>31</v>
      </c>
      <c r="C19" s="19">
        <v>171</v>
      </c>
      <c r="D19" s="19">
        <v>139</v>
      </c>
      <c r="E19" s="19">
        <v>365</v>
      </c>
      <c r="F19" s="19">
        <v>506</v>
      </c>
      <c r="G19" s="19">
        <f t="shared" si="0"/>
        <v>1181</v>
      </c>
      <c r="H19" s="19">
        <v>2</v>
      </c>
      <c r="I19" s="19">
        <v>0</v>
      </c>
      <c r="J19" s="19">
        <v>0</v>
      </c>
      <c r="K19" s="19">
        <v>0</v>
      </c>
      <c r="L19" s="19">
        <v>1183</v>
      </c>
    </row>
    <row r="20" spans="2:12" ht="20.100000000000001" customHeight="1" thickBot="1" x14ac:dyDescent="0.25">
      <c r="B20" s="4" t="s">
        <v>32</v>
      </c>
      <c r="C20" s="19">
        <v>38</v>
      </c>
      <c r="D20" s="19">
        <v>37</v>
      </c>
      <c r="E20" s="19">
        <v>58</v>
      </c>
      <c r="F20" s="19">
        <v>69</v>
      </c>
      <c r="G20" s="19">
        <f t="shared" si="0"/>
        <v>202</v>
      </c>
      <c r="H20" s="19">
        <v>0</v>
      </c>
      <c r="I20" s="19">
        <v>0</v>
      </c>
      <c r="J20" s="19">
        <v>0</v>
      </c>
      <c r="K20" s="19">
        <v>0</v>
      </c>
      <c r="L20" s="19">
        <v>202</v>
      </c>
    </row>
    <row r="21" spans="2:12" ht="20.100000000000001" customHeight="1" thickBot="1" x14ac:dyDescent="0.25">
      <c r="B21" s="4" t="s">
        <v>33</v>
      </c>
      <c r="C21" s="19">
        <v>96</v>
      </c>
      <c r="D21" s="19">
        <v>60</v>
      </c>
      <c r="E21" s="19">
        <v>122</v>
      </c>
      <c r="F21" s="19">
        <v>157</v>
      </c>
      <c r="G21" s="19">
        <f t="shared" si="0"/>
        <v>435</v>
      </c>
      <c r="H21" s="19">
        <v>12</v>
      </c>
      <c r="I21" s="19">
        <v>3</v>
      </c>
      <c r="J21" s="19">
        <v>0</v>
      </c>
      <c r="K21" s="19">
        <v>0</v>
      </c>
      <c r="L21" s="19">
        <v>450</v>
      </c>
    </row>
    <row r="22" spans="2:12" ht="20.100000000000001" customHeight="1" thickBot="1" x14ac:dyDescent="0.25">
      <c r="B22" s="4" t="s">
        <v>34</v>
      </c>
      <c r="C22" s="19">
        <v>189</v>
      </c>
      <c r="D22" s="19">
        <v>198</v>
      </c>
      <c r="E22" s="19">
        <v>523</v>
      </c>
      <c r="F22" s="19">
        <v>710</v>
      </c>
      <c r="G22" s="19">
        <f t="shared" si="0"/>
        <v>1620</v>
      </c>
      <c r="H22" s="19">
        <v>3</v>
      </c>
      <c r="I22" s="19">
        <v>0</v>
      </c>
      <c r="J22" s="19">
        <v>0</v>
      </c>
      <c r="K22" s="19">
        <v>0</v>
      </c>
      <c r="L22" s="19">
        <v>1623</v>
      </c>
    </row>
    <row r="23" spans="2:12" ht="20.100000000000001" customHeight="1" thickBot="1" x14ac:dyDescent="0.25">
      <c r="B23" s="4" t="s">
        <v>35</v>
      </c>
      <c r="C23" s="19">
        <v>81</v>
      </c>
      <c r="D23" s="19">
        <v>20</v>
      </c>
      <c r="E23" s="19">
        <v>169</v>
      </c>
      <c r="F23" s="19">
        <v>160</v>
      </c>
      <c r="G23" s="19">
        <f t="shared" si="0"/>
        <v>430</v>
      </c>
      <c r="H23" s="19">
        <v>0</v>
      </c>
      <c r="I23" s="19">
        <v>3</v>
      </c>
      <c r="J23" s="19">
        <v>6</v>
      </c>
      <c r="K23" s="19">
        <v>4</v>
      </c>
      <c r="L23" s="19">
        <v>443</v>
      </c>
    </row>
    <row r="24" spans="2:12" ht="20.100000000000001" customHeight="1" thickBot="1" x14ac:dyDescent="0.25">
      <c r="B24" s="4" t="s">
        <v>36</v>
      </c>
      <c r="C24" s="19">
        <v>6</v>
      </c>
      <c r="D24" s="19">
        <v>15</v>
      </c>
      <c r="E24" s="19">
        <v>17</v>
      </c>
      <c r="F24" s="19">
        <v>109</v>
      </c>
      <c r="G24" s="19">
        <f t="shared" si="0"/>
        <v>147</v>
      </c>
      <c r="H24" s="19">
        <v>0</v>
      </c>
      <c r="I24" s="19">
        <v>0</v>
      </c>
      <c r="J24" s="19">
        <v>0</v>
      </c>
      <c r="K24" s="19">
        <v>0</v>
      </c>
      <c r="L24" s="19">
        <v>147</v>
      </c>
    </row>
    <row r="25" spans="2:12" ht="20.100000000000001" customHeight="1" thickBot="1" x14ac:dyDescent="0.25">
      <c r="B25" s="5" t="s">
        <v>37</v>
      </c>
      <c r="C25" s="19">
        <v>40</v>
      </c>
      <c r="D25" s="19">
        <v>24</v>
      </c>
      <c r="E25" s="19">
        <v>104</v>
      </c>
      <c r="F25" s="19">
        <v>119</v>
      </c>
      <c r="G25" s="19">
        <f t="shared" si="0"/>
        <v>287</v>
      </c>
      <c r="H25" s="19">
        <v>0</v>
      </c>
      <c r="I25" s="19">
        <v>0</v>
      </c>
      <c r="J25" s="19">
        <v>0</v>
      </c>
      <c r="K25" s="19">
        <v>10</v>
      </c>
      <c r="L25" s="19">
        <v>297</v>
      </c>
    </row>
    <row r="26" spans="2:12" ht="20.100000000000001" customHeight="1" thickBot="1" x14ac:dyDescent="0.25">
      <c r="B26" s="6" t="s">
        <v>38</v>
      </c>
      <c r="C26" s="20">
        <v>15</v>
      </c>
      <c r="D26" s="20">
        <v>12</v>
      </c>
      <c r="E26" s="20">
        <v>22</v>
      </c>
      <c r="F26" s="20">
        <v>34</v>
      </c>
      <c r="G26" s="20">
        <f t="shared" si="0"/>
        <v>83</v>
      </c>
      <c r="H26" s="20">
        <v>0</v>
      </c>
      <c r="I26" s="20">
        <v>0</v>
      </c>
      <c r="J26" s="20">
        <v>0</v>
      </c>
      <c r="K26" s="20">
        <v>0</v>
      </c>
      <c r="L26" s="20">
        <v>83</v>
      </c>
    </row>
    <row r="27" spans="2:12" ht="20.100000000000001" customHeight="1" thickBot="1" x14ac:dyDescent="0.25">
      <c r="B27" s="7" t="s">
        <v>39</v>
      </c>
      <c r="C27" s="9">
        <f t="shared" ref="C27:L27" si="1">SUM(C10:C26)</f>
        <v>1606</v>
      </c>
      <c r="D27" s="9">
        <f t="shared" si="1"/>
        <v>1228</v>
      </c>
      <c r="E27" s="9">
        <f t="shared" si="1"/>
        <v>3131</v>
      </c>
      <c r="F27" s="9">
        <f t="shared" si="1"/>
        <v>4438</v>
      </c>
      <c r="G27" s="9">
        <f t="shared" si="0"/>
        <v>10403</v>
      </c>
      <c r="H27" s="9">
        <f t="shared" si="1"/>
        <v>31</v>
      </c>
      <c r="I27" s="9">
        <f t="shared" si="1"/>
        <v>8</v>
      </c>
      <c r="J27" s="9">
        <f t="shared" si="1"/>
        <v>11</v>
      </c>
      <c r="K27" s="9">
        <f t="shared" si="1"/>
        <v>17</v>
      </c>
      <c r="L27" s="9">
        <f t="shared" si="1"/>
        <v>10470</v>
      </c>
    </row>
    <row r="28" spans="2:12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30" spans="2:12" ht="20.100000000000001" customHeight="1" x14ac:dyDescent="0.2">
      <c r="C30" s="80" t="s">
        <v>258</v>
      </c>
      <c r="D30" s="81"/>
      <c r="E30" s="81"/>
      <c r="F30" s="81"/>
      <c r="G30" s="81"/>
      <c r="H30" s="81"/>
      <c r="I30" s="81"/>
      <c r="J30" s="81"/>
    </row>
    <row r="31" spans="2:12" ht="71.25" x14ac:dyDescent="0.2">
      <c r="C31" s="33" t="s">
        <v>171</v>
      </c>
      <c r="D31" s="33" t="s">
        <v>172</v>
      </c>
      <c r="E31" s="33" t="s">
        <v>173</v>
      </c>
      <c r="F31" s="33" t="s">
        <v>174</v>
      </c>
      <c r="G31" s="21" t="s">
        <v>251</v>
      </c>
      <c r="H31" s="21" t="s">
        <v>254</v>
      </c>
      <c r="I31" s="21" t="s">
        <v>253</v>
      </c>
      <c r="J31" s="21" t="s">
        <v>252</v>
      </c>
    </row>
    <row r="32" spans="2:12" ht="20.100000000000001" customHeight="1" thickBot="1" x14ac:dyDescent="0.25">
      <c r="B32" s="3" t="s">
        <v>22</v>
      </c>
      <c r="C32" s="29">
        <f t="shared" ref="C32:F49" si="2">C10/$L10</f>
        <v>0.15285451197053407</v>
      </c>
      <c r="D32" s="29">
        <f t="shared" si="2"/>
        <v>0.13950276243093923</v>
      </c>
      <c r="E32" s="29">
        <f t="shared" si="2"/>
        <v>0.28913443830570901</v>
      </c>
      <c r="F32" s="29">
        <f t="shared" si="2"/>
        <v>0.4143646408839779</v>
      </c>
      <c r="G32" s="29">
        <f>IF(H10=0,"-",H10/$L10)</f>
        <v>3.6832412523020259E-3</v>
      </c>
      <c r="H32" s="29">
        <f t="shared" ref="H32:J32" si="3">IF(I10=0,"-",I10/$L10)</f>
        <v>4.6040515653775324E-4</v>
      </c>
      <c r="I32" s="29" t="str">
        <f t="shared" si="3"/>
        <v>-</v>
      </c>
      <c r="J32" s="29" t="str">
        <f t="shared" si="3"/>
        <v>-</v>
      </c>
    </row>
    <row r="33" spans="2:10" ht="20.100000000000001" customHeight="1" thickBot="1" x14ac:dyDescent="0.25">
      <c r="B33" s="4" t="s">
        <v>23</v>
      </c>
      <c r="C33" s="27">
        <f t="shared" si="2"/>
        <v>0.17727272727272728</v>
      </c>
      <c r="D33" s="27">
        <f t="shared" si="2"/>
        <v>8.6363636363636365E-2</v>
      </c>
      <c r="E33" s="27">
        <f t="shared" si="2"/>
        <v>0.29545454545454547</v>
      </c>
      <c r="F33" s="27">
        <f t="shared" si="2"/>
        <v>0.41363636363636364</v>
      </c>
      <c r="G33" s="27" t="str">
        <f t="shared" ref="G33:J33" si="4">IF(H11=0,"-",H11/$L11)</f>
        <v>-</v>
      </c>
      <c r="H33" s="27">
        <f t="shared" si="4"/>
        <v>4.5454545454545452E-3</v>
      </c>
      <c r="I33" s="27">
        <f t="shared" si="4"/>
        <v>2.2727272727272728E-2</v>
      </c>
      <c r="J33" s="27" t="str">
        <f t="shared" si="4"/>
        <v>-</v>
      </c>
    </row>
    <row r="34" spans="2:10" ht="20.100000000000001" customHeight="1" thickBot="1" x14ac:dyDescent="0.25">
      <c r="B34" s="4" t="s">
        <v>24</v>
      </c>
      <c r="C34" s="27">
        <f t="shared" si="2"/>
        <v>0.19111111111111112</v>
      </c>
      <c r="D34" s="27">
        <f t="shared" si="2"/>
        <v>0.18666666666666668</v>
      </c>
      <c r="E34" s="27">
        <f t="shared" si="2"/>
        <v>0.2311111111111111</v>
      </c>
      <c r="F34" s="27">
        <f t="shared" si="2"/>
        <v>0.39111111111111113</v>
      </c>
      <c r="G34" s="27" t="str">
        <f t="shared" ref="G34:J34" si="5">IF(H12=0,"-",H12/$L12)</f>
        <v>-</v>
      </c>
      <c r="H34" s="27" t="str">
        <f t="shared" si="5"/>
        <v>-</v>
      </c>
      <c r="I34" s="27" t="str">
        <f t="shared" si="5"/>
        <v>-</v>
      </c>
      <c r="J34" s="27" t="str">
        <f t="shared" si="5"/>
        <v>-</v>
      </c>
    </row>
    <row r="35" spans="2:10" ht="20.100000000000001" customHeight="1" thickBot="1" x14ac:dyDescent="0.25">
      <c r="B35" s="4" t="s">
        <v>25</v>
      </c>
      <c r="C35" s="27">
        <f t="shared" si="2"/>
        <v>0.1875</v>
      </c>
      <c r="D35" s="27">
        <f t="shared" si="2"/>
        <v>0.13169642857142858</v>
      </c>
      <c r="E35" s="27">
        <f t="shared" si="2"/>
        <v>0.24553571428571427</v>
      </c>
      <c r="F35" s="27">
        <f t="shared" si="2"/>
        <v>0.43526785714285715</v>
      </c>
      <c r="G35" s="27" t="str">
        <f t="shared" ref="G35:J35" si="6">IF(H13=0,"-",H13/$L13)</f>
        <v>-</v>
      </c>
      <c r="H35" s="27" t="str">
        <f t="shared" si="6"/>
        <v>-</v>
      </c>
      <c r="I35" s="27" t="str">
        <f t="shared" si="6"/>
        <v>-</v>
      </c>
      <c r="J35" s="27" t="str">
        <f t="shared" si="6"/>
        <v>-</v>
      </c>
    </row>
    <row r="36" spans="2:10" ht="20.100000000000001" customHeight="1" thickBot="1" x14ac:dyDescent="0.25">
      <c r="B36" s="4" t="s">
        <v>26</v>
      </c>
      <c r="C36" s="27">
        <f t="shared" si="2"/>
        <v>0.11538461538461539</v>
      </c>
      <c r="D36" s="27">
        <f t="shared" si="2"/>
        <v>6.4102564102564097E-2</v>
      </c>
      <c r="E36" s="27">
        <f t="shared" si="2"/>
        <v>0.27564102564102566</v>
      </c>
      <c r="F36" s="27">
        <f t="shared" si="2"/>
        <v>0.54273504273504269</v>
      </c>
      <c r="G36" s="27" t="str">
        <f t="shared" ref="G36:J36" si="7">IF(H14=0,"-",H14/$L14)</f>
        <v>-</v>
      </c>
      <c r="H36" s="27" t="str">
        <f t="shared" si="7"/>
        <v>-</v>
      </c>
      <c r="I36" s="27" t="str">
        <f t="shared" si="7"/>
        <v>-</v>
      </c>
      <c r="J36" s="27">
        <f t="shared" si="7"/>
        <v>2.136752136752137E-3</v>
      </c>
    </row>
    <row r="37" spans="2:10" ht="20.100000000000001" customHeight="1" thickBot="1" x14ac:dyDescent="0.25">
      <c r="B37" s="4" t="s">
        <v>27</v>
      </c>
      <c r="C37" s="27">
        <f t="shared" si="2"/>
        <v>0.11475409836065574</v>
      </c>
      <c r="D37" s="27">
        <f t="shared" si="2"/>
        <v>8.1967213114754092E-2</v>
      </c>
      <c r="E37" s="27">
        <f t="shared" si="2"/>
        <v>0.32786885245901637</v>
      </c>
      <c r="F37" s="27">
        <f t="shared" si="2"/>
        <v>0.47540983606557374</v>
      </c>
      <c r="G37" s="27" t="str">
        <f t="shared" ref="G37:J37" si="8">IF(H15=0,"-",H15/$L15)</f>
        <v>-</v>
      </c>
      <c r="H37" s="27" t="str">
        <f t="shared" si="8"/>
        <v>-</v>
      </c>
      <c r="I37" s="27" t="str">
        <f t="shared" si="8"/>
        <v>-</v>
      </c>
      <c r="J37" s="27" t="str">
        <f t="shared" si="8"/>
        <v>-</v>
      </c>
    </row>
    <row r="38" spans="2:10" ht="20.100000000000001" customHeight="1" thickBot="1" x14ac:dyDescent="0.25">
      <c r="B38" s="4" t="s">
        <v>28</v>
      </c>
      <c r="C38" s="27">
        <f t="shared" si="2"/>
        <v>0.162291169451074</v>
      </c>
      <c r="D38" s="27">
        <f t="shared" si="2"/>
        <v>0.12410501193317422</v>
      </c>
      <c r="E38" s="27">
        <f t="shared" si="2"/>
        <v>0.33890214797136037</v>
      </c>
      <c r="F38" s="27">
        <f t="shared" si="2"/>
        <v>0.36276849642004771</v>
      </c>
      <c r="G38" s="27">
        <f t="shared" ref="G38:J38" si="9">IF(H16=0,"-",H16/$L16)</f>
        <v>9.5465393794749408E-3</v>
      </c>
      <c r="H38" s="27" t="str">
        <f t="shared" si="9"/>
        <v>-</v>
      </c>
      <c r="I38" s="27" t="str">
        <f t="shared" si="9"/>
        <v>-</v>
      </c>
      <c r="J38" s="27">
        <f t="shared" si="9"/>
        <v>2.3866348448687352E-3</v>
      </c>
    </row>
    <row r="39" spans="2:10" ht="20.100000000000001" customHeight="1" thickBot="1" x14ac:dyDescent="0.25">
      <c r="B39" s="4" t="s">
        <v>29</v>
      </c>
      <c r="C39" s="27">
        <f t="shared" si="2"/>
        <v>0.16733870967741934</v>
      </c>
      <c r="D39" s="27">
        <f t="shared" si="2"/>
        <v>9.6774193548387094E-2</v>
      </c>
      <c r="E39" s="27">
        <f t="shared" si="2"/>
        <v>0.30241935483870969</v>
      </c>
      <c r="F39" s="27">
        <f t="shared" si="2"/>
        <v>0.43145161290322581</v>
      </c>
      <c r="G39" s="27" t="str">
        <f t="shared" ref="G39:J39" si="10">IF(H17=0,"-",H17/$L17)</f>
        <v>-</v>
      </c>
      <c r="H39" s="27" t="str">
        <f t="shared" si="10"/>
        <v>-</v>
      </c>
      <c r="I39" s="27" t="str">
        <f t="shared" si="10"/>
        <v>-</v>
      </c>
      <c r="J39" s="27">
        <f t="shared" si="10"/>
        <v>2.0161290322580645E-3</v>
      </c>
    </row>
    <row r="40" spans="2:10" ht="20.100000000000001" customHeight="1" thickBot="1" x14ac:dyDescent="0.25">
      <c r="B40" s="4" t="s">
        <v>30</v>
      </c>
      <c r="C40" s="27">
        <f t="shared" si="2"/>
        <v>0.171875</v>
      </c>
      <c r="D40" s="27">
        <f t="shared" si="2"/>
        <v>0.10869565217391304</v>
      </c>
      <c r="E40" s="27">
        <f t="shared" si="2"/>
        <v>0.29551630434782611</v>
      </c>
      <c r="F40" s="27">
        <f t="shared" si="2"/>
        <v>0.42255434782608697</v>
      </c>
      <c r="G40" s="27">
        <f t="shared" ref="G40:J40" si="11">IF(H18=0,"-",H18/$L18)</f>
        <v>1.358695652173913E-3</v>
      </c>
      <c r="H40" s="27" t="str">
        <f t="shared" si="11"/>
        <v>-</v>
      </c>
      <c r="I40" s="27" t="str">
        <f t="shared" si="11"/>
        <v>-</v>
      </c>
      <c r="J40" s="27" t="str">
        <f t="shared" si="11"/>
        <v>-</v>
      </c>
    </row>
    <row r="41" spans="2:10" ht="20.100000000000001" customHeight="1" thickBot="1" x14ac:dyDescent="0.25">
      <c r="B41" s="4" t="s">
        <v>31</v>
      </c>
      <c r="C41" s="27">
        <f t="shared" si="2"/>
        <v>0.14454775993237531</v>
      </c>
      <c r="D41" s="27">
        <f t="shared" si="2"/>
        <v>0.11749788672865596</v>
      </c>
      <c r="E41" s="27">
        <f t="shared" si="2"/>
        <v>0.30853761622992393</v>
      </c>
      <c r="F41" s="27">
        <f t="shared" si="2"/>
        <v>0.42772612003381233</v>
      </c>
      <c r="G41" s="27">
        <f t="shared" ref="G41:J41" si="12">IF(H19=0,"-",H19/$L19)</f>
        <v>1.6906170752324597E-3</v>
      </c>
      <c r="H41" s="27" t="str">
        <f t="shared" si="12"/>
        <v>-</v>
      </c>
      <c r="I41" s="27" t="str">
        <f t="shared" si="12"/>
        <v>-</v>
      </c>
      <c r="J41" s="27" t="str">
        <f t="shared" si="12"/>
        <v>-</v>
      </c>
    </row>
    <row r="42" spans="2:10" ht="20.100000000000001" customHeight="1" thickBot="1" x14ac:dyDescent="0.25">
      <c r="B42" s="4" t="s">
        <v>32</v>
      </c>
      <c r="C42" s="27">
        <f t="shared" si="2"/>
        <v>0.18811881188118812</v>
      </c>
      <c r="D42" s="27">
        <f t="shared" si="2"/>
        <v>0.18316831683168316</v>
      </c>
      <c r="E42" s="27">
        <f t="shared" si="2"/>
        <v>0.28712871287128711</v>
      </c>
      <c r="F42" s="27">
        <f t="shared" si="2"/>
        <v>0.34158415841584161</v>
      </c>
      <c r="G42" s="27" t="str">
        <f t="shared" ref="G42:J42" si="13">IF(H20=0,"-",H20/$L20)</f>
        <v>-</v>
      </c>
      <c r="H42" s="27" t="str">
        <f t="shared" si="13"/>
        <v>-</v>
      </c>
      <c r="I42" s="27" t="str">
        <f t="shared" si="13"/>
        <v>-</v>
      </c>
      <c r="J42" s="27" t="str">
        <f t="shared" si="13"/>
        <v>-</v>
      </c>
    </row>
    <row r="43" spans="2:10" ht="20.100000000000001" customHeight="1" thickBot="1" x14ac:dyDescent="0.25">
      <c r="B43" s="4" t="s">
        <v>33</v>
      </c>
      <c r="C43" s="27">
        <f t="shared" si="2"/>
        <v>0.21333333333333335</v>
      </c>
      <c r="D43" s="27">
        <f t="shared" si="2"/>
        <v>0.13333333333333333</v>
      </c>
      <c r="E43" s="27">
        <f t="shared" si="2"/>
        <v>0.27111111111111114</v>
      </c>
      <c r="F43" s="27">
        <f t="shared" si="2"/>
        <v>0.34888888888888892</v>
      </c>
      <c r="G43" s="27">
        <f t="shared" ref="G43:J43" si="14">IF(H21=0,"-",H21/$L21)</f>
        <v>2.6666666666666668E-2</v>
      </c>
      <c r="H43" s="27">
        <f t="shared" si="14"/>
        <v>6.6666666666666671E-3</v>
      </c>
      <c r="I43" s="27" t="str">
        <f t="shared" si="14"/>
        <v>-</v>
      </c>
      <c r="J43" s="27" t="str">
        <f t="shared" si="14"/>
        <v>-</v>
      </c>
    </row>
    <row r="44" spans="2:10" ht="20.100000000000001" customHeight="1" thickBot="1" x14ac:dyDescent="0.25">
      <c r="B44" s="4" t="s">
        <v>34</v>
      </c>
      <c r="C44" s="27">
        <f t="shared" si="2"/>
        <v>0.11645101663585952</v>
      </c>
      <c r="D44" s="27">
        <f t="shared" si="2"/>
        <v>0.12199630314232902</v>
      </c>
      <c r="E44" s="27">
        <f t="shared" si="2"/>
        <v>0.32224276032039434</v>
      </c>
      <c r="F44" s="27">
        <f t="shared" si="2"/>
        <v>0.4374614910659273</v>
      </c>
      <c r="G44" s="27">
        <f t="shared" ref="G44:J44" si="15">IF(H22=0,"-",H22/$L22)</f>
        <v>1.8484288354898336E-3</v>
      </c>
      <c r="H44" s="27" t="str">
        <f t="shared" si="15"/>
        <v>-</v>
      </c>
      <c r="I44" s="27" t="str">
        <f t="shared" si="15"/>
        <v>-</v>
      </c>
      <c r="J44" s="27" t="str">
        <f t="shared" si="15"/>
        <v>-</v>
      </c>
    </row>
    <row r="45" spans="2:10" ht="20.100000000000001" customHeight="1" thickBot="1" x14ac:dyDescent="0.25">
      <c r="B45" s="4" t="s">
        <v>35</v>
      </c>
      <c r="C45" s="27">
        <f t="shared" si="2"/>
        <v>0.18284424379232506</v>
      </c>
      <c r="D45" s="27">
        <f t="shared" si="2"/>
        <v>4.5146726862302484E-2</v>
      </c>
      <c r="E45" s="27">
        <f t="shared" si="2"/>
        <v>0.38148984198645597</v>
      </c>
      <c r="F45" s="27">
        <f t="shared" si="2"/>
        <v>0.36117381489841988</v>
      </c>
      <c r="G45" s="27" t="str">
        <f t="shared" ref="G45:J45" si="16">IF(H23=0,"-",H23/$L23)</f>
        <v>-</v>
      </c>
      <c r="H45" s="27">
        <f t="shared" si="16"/>
        <v>6.7720090293453723E-3</v>
      </c>
      <c r="I45" s="27">
        <f t="shared" si="16"/>
        <v>1.3544018058690745E-2</v>
      </c>
      <c r="J45" s="27">
        <f t="shared" si="16"/>
        <v>9.0293453724604959E-3</v>
      </c>
    </row>
    <row r="46" spans="2:10" ht="20.100000000000001" customHeight="1" thickBot="1" x14ac:dyDescent="0.25">
      <c r="B46" s="4" t="s">
        <v>36</v>
      </c>
      <c r="C46" s="27">
        <f t="shared" si="2"/>
        <v>4.0816326530612242E-2</v>
      </c>
      <c r="D46" s="27">
        <f t="shared" si="2"/>
        <v>0.10204081632653061</v>
      </c>
      <c r="E46" s="27">
        <f t="shared" si="2"/>
        <v>0.11564625850340136</v>
      </c>
      <c r="F46" s="27">
        <f t="shared" si="2"/>
        <v>0.74149659863945583</v>
      </c>
      <c r="G46" s="27" t="str">
        <f t="shared" ref="G46:J46" si="17">IF(H24=0,"-",H24/$L24)</f>
        <v>-</v>
      </c>
      <c r="H46" s="27" t="str">
        <f t="shared" si="17"/>
        <v>-</v>
      </c>
      <c r="I46" s="27" t="str">
        <f t="shared" si="17"/>
        <v>-</v>
      </c>
      <c r="J46" s="27" t="str">
        <f t="shared" si="17"/>
        <v>-</v>
      </c>
    </row>
    <row r="47" spans="2:10" ht="20.100000000000001" customHeight="1" thickBot="1" x14ac:dyDescent="0.25">
      <c r="B47" s="5" t="s">
        <v>37</v>
      </c>
      <c r="C47" s="27">
        <f t="shared" si="2"/>
        <v>0.13468013468013468</v>
      </c>
      <c r="D47" s="27">
        <f t="shared" si="2"/>
        <v>8.0808080808080815E-2</v>
      </c>
      <c r="E47" s="27">
        <f t="shared" si="2"/>
        <v>0.35016835016835018</v>
      </c>
      <c r="F47" s="27">
        <f t="shared" si="2"/>
        <v>0.40067340067340068</v>
      </c>
      <c r="G47" s="27" t="str">
        <f t="shared" ref="G47:J47" si="18">IF(H25=0,"-",H25/$L25)</f>
        <v>-</v>
      </c>
      <c r="H47" s="27" t="str">
        <f t="shared" si="18"/>
        <v>-</v>
      </c>
      <c r="I47" s="27" t="str">
        <f t="shared" si="18"/>
        <v>-</v>
      </c>
      <c r="J47" s="27">
        <f t="shared" si="18"/>
        <v>3.3670033670033669E-2</v>
      </c>
    </row>
    <row r="48" spans="2:10" ht="20.100000000000001" customHeight="1" thickBot="1" x14ac:dyDescent="0.25">
      <c r="B48" s="6" t="s">
        <v>38</v>
      </c>
      <c r="C48" s="28">
        <f t="shared" si="2"/>
        <v>0.18072289156626506</v>
      </c>
      <c r="D48" s="28">
        <f t="shared" si="2"/>
        <v>0.14457831325301204</v>
      </c>
      <c r="E48" s="28">
        <f t="shared" si="2"/>
        <v>0.26506024096385544</v>
      </c>
      <c r="F48" s="28">
        <f t="shared" si="2"/>
        <v>0.40963855421686746</v>
      </c>
      <c r="G48" s="28" t="str">
        <f t="shared" ref="G48:J48" si="19">IF(H26=0,"-",H26/$L26)</f>
        <v>-</v>
      </c>
      <c r="H48" s="28" t="str">
        <f t="shared" si="19"/>
        <v>-</v>
      </c>
      <c r="I48" s="28" t="str">
        <f t="shared" si="19"/>
        <v>-</v>
      </c>
      <c r="J48" s="28" t="str">
        <f t="shared" si="19"/>
        <v>-</v>
      </c>
    </row>
    <row r="49" spans="2:10" ht="20.100000000000001" customHeight="1" thickBot="1" x14ac:dyDescent="0.25">
      <c r="B49" s="7" t="s">
        <v>39</v>
      </c>
      <c r="C49" s="26">
        <f t="shared" si="2"/>
        <v>0.15339063992359123</v>
      </c>
      <c r="D49" s="26">
        <f t="shared" si="2"/>
        <v>0.11728748806112703</v>
      </c>
      <c r="E49" s="26">
        <f t="shared" si="2"/>
        <v>0.29904489016236868</v>
      </c>
      <c r="F49" s="26">
        <f t="shared" si="2"/>
        <v>0.4238777459407832</v>
      </c>
      <c r="G49" s="26">
        <f t="shared" ref="G49:J49" si="20">IF(H27=0,"-",H27/$L27)</f>
        <v>2.9608404966571158E-3</v>
      </c>
      <c r="H49" s="26">
        <f t="shared" si="20"/>
        <v>7.640878701050621E-4</v>
      </c>
      <c r="I49" s="26">
        <f t="shared" si="20"/>
        <v>1.0506208213944604E-3</v>
      </c>
      <c r="J49" s="26">
        <f t="shared" si="20"/>
        <v>1.6236867239732568E-3</v>
      </c>
    </row>
  </sheetData>
  <mergeCells count="3">
    <mergeCell ref="C8:F8"/>
    <mergeCell ref="H8:L8"/>
    <mergeCell ref="C30:J30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84" t="s">
        <v>175</v>
      </c>
      <c r="D9" s="84" t="s">
        <v>176</v>
      </c>
      <c r="E9" s="84" t="s">
        <v>177</v>
      </c>
      <c r="F9" s="84" t="s">
        <v>263</v>
      </c>
      <c r="G9" s="86" t="s">
        <v>178</v>
      </c>
      <c r="H9" s="84" t="s">
        <v>200</v>
      </c>
      <c r="I9" s="84" t="s">
        <v>179</v>
      </c>
      <c r="J9" s="84" t="s">
        <v>180</v>
      </c>
      <c r="K9" s="85"/>
      <c r="L9" s="85"/>
      <c r="M9" s="84" t="s">
        <v>181</v>
      </c>
      <c r="N9" s="84" t="s">
        <v>182</v>
      </c>
      <c r="O9" s="84" t="s">
        <v>183</v>
      </c>
      <c r="P9" s="85" t="s">
        <v>184</v>
      </c>
      <c r="Q9" s="85" t="s">
        <v>185</v>
      </c>
      <c r="R9" s="84" t="s">
        <v>186</v>
      </c>
      <c r="S9" s="84" t="s">
        <v>187</v>
      </c>
      <c r="T9" s="84" t="s">
        <v>188</v>
      </c>
      <c r="U9" s="84" t="s">
        <v>189</v>
      </c>
      <c r="V9" s="84" t="s">
        <v>190</v>
      </c>
      <c r="W9" s="84" t="s">
        <v>191</v>
      </c>
      <c r="X9" s="84" t="s">
        <v>192</v>
      </c>
      <c r="Y9" s="84" t="s">
        <v>193</v>
      </c>
      <c r="Z9" s="84" t="s">
        <v>194</v>
      </c>
    </row>
    <row r="10" spans="2:26" ht="73.5" customHeight="1" thickBot="1" x14ac:dyDescent="0.25">
      <c r="B10" s="10"/>
      <c r="C10" s="84"/>
      <c r="D10" s="84"/>
      <c r="E10" s="84"/>
      <c r="F10" s="84"/>
      <c r="G10" s="87"/>
      <c r="H10" s="84"/>
      <c r="I10" s="84"/>
      <c r="J10" s="38" t="s">
        <v>195</v>
      </c>
      <c r="K10" s="38" t="s">
        <v>196</v>
      </c>
      <c r="L10" s="38" t="s">
        <v>197</v>
      </c>
      <c r="M10" s="84"/>
      <c r="N10" s="84"/>
      <c r="O10" s="38" t="s">
        <v>52</v>
      </c>
      <c r="P10" s="38" t="s">
        <v>198</v>
      </c>
      <c r="Q10" s="38" t="s">
        <v>199</v>
      </c>
      <c r="R10" s="84"/>
      <c r="S10" s="84"/>
      <c r="T10" s="84"/>
      <c r="U10" s="84"/>
      <c r="V10" s="84"/>
      <c r="W10" s="84"/>
      <c r="X10" s="84"/>
      <c r="Y10" s="84"/>
      <c r="Z10" s="84"/>
    </row>
    <row r="11" spans="2:26" ht="20.100000000000001" customHeight="1" thickBot="1" x14ac:dyDescent="0.25">
      <c r="B11" s="3" t="s">
        <v>22</v>
      </c>
      <c r="C11" s="18">
        <v>9941</v>
      </c>
      <c r="D11" s="18">
        <v>7692</v>
      </c>
      <c r="E11" s="18">
        <v>2249</v>
      </c>
      <c r="F11" s="18">
        <v>19</v>
      </c>
      <c r="G11" s="18">
        <v>10383</v>
      </c>
      <c r="H11" s="18">
        <v>81</v>
      </c>
      <c r="I11" s="18">
        <v>10</v>
      </c>
      <c r="J11" s="18">
        <v>7478</v>
      </c>
      <c r="K11" s="18">
        <v>128</v>
      </c>
      <c r="L11" s="18">
        <v>1278</v>
      </c>
      <c r="M11" s="18">
        <v>771</v>
      </c>
      <c r="N11" s="18">
        <v>637</v>
      </c>
      <c r="O11" s="18">
        <v>660</v>
      </c>
      <c r="P11" s="18">
        <v>432</v>
      </c>
      <c r="Q11" s="18">
        <v>228</v>
      </c>
      <c r="R11" s="31">
        <v>8752692</v>
      </c>
      <c r="S11" s="31">
        <v>4437802</v>
      </c>
      <c r="T11" s="39">
        <f>+(G11/R11)*100</f>
        <v>0.11862636089559646</v>
      </c>
      <c r="U11" s="39">
        <f>+G11/S11*100</f>
        <v>0.23396717564235628</v>
      </c>
      <c r="V11" s="39">
        <f t="shared" ref="V11:V28" si="0">+C11/S11*100</f>
        <v>0.22400729009541209</v>
      </c>
      <c r="W11" s="41">
        <f t="shared" ref="W11:W28" si="1">+O11/G11</f>
        <v>6.3565443513435418E-2</v>
      </c>
      <c r="X11" s="41">
        <f t="shared" ref="X11:X28" si="2">O11/C11</f>
        <v>6.6391711095463227E-2</v>
      </c>
      <c r="Y11" s="41">
        <f>'Órdenes y Medidas'!C12/'Denuncias-Renuncias'!G11</f>
        <v>0.208321294423577</v>
      </c>
      <c r="Z11" s="41">
        <f>'Órdenes y Medidas'!C12/'Denuncias-Renuncias'!C11</f>
        <v>0.21758374409013179</v>
      </c>
    </row>
    <row r="12" spans="2:26" ht="20.100000000000001" customHeight="1" thickBot="1" x14ac:dyDescent="0.25">
      <c r="B12" s="4" t="s">
        <v>23</v>
      </c>
      <c r="C12" s="19">
        <v>1150</v>
      </c>
      <c r="D12" s="19">
        <v>684</v>
      </c>
      <c r="E12" s="19">
        <v>466</v>
      </c>
      <c r="F12" s="19">
        <v>10</v>
      </c>
      <c r="G12" s="19">
        <v>1223</v>
      </c>
      <c r="H12" s="19">
        <v>18</v>
      </c>
      <c r="I12" s="19">
        <v>1</v>
      </c>
      <c r="J12" s="19">
        <v>716</v>
      </c>
      <c r="K12" s="19">
        <v>53</v>
      </c>
      <c r="L12" s="19">
        <v>309</v>
      </c>
      <c r="M12" s="19">
        <v>118</v>
      </c>
      <c r="N12" s="19">
        <v>8</v>
      </c>
      <c r="O12" s="19">
        <v>196</v>
      </c>
      <c r="P12" s="19">
        <v>108</v>
      </c>
      <c r="Q12" s="19">
        <v>88</v>
      </c>
      <c r="R12" s="19">
        <v>1341289</v>
      </c>
      <c r="S12" s="19">
        <v>678615</v>
      </c>
      <c r="T12" s="39">
        <f t="shared" ref="T12:T28" si="3">+(G12/R12)*100</f>
        <v>9.1180946089917975E-2</v>
      </c>
      <c r="U12" s="39">
        <f t="shared" ref="U12:U28" si="4">+G12/S12*100</f>
        <v>0.18022000692587109</v>
      </c>
      <c r="V12" s="39">
        <f t="shared" si="0"/>
        <v>0.16946280291476021</v>
      </c>
      <c r="W12" s="42">
        <f t="shared" si="1"/>
        <v>0.16026165167620604</v>
      </c>
      <c r="X12" s="42">
        <f t="shared" si="2"/>
        <v>0.17043478260869566</v>
      </c>
      <c r="Y12" s="42">
        <f>'Órdenes y Medidas'!C13/'Denuncias-Renuncias'!G12</f>
        <v>0.17497955846279639</v>
      </c>
      <c r="Z12" s="42">
        <f>'Órdenes y Medidas'!C13/'Denuncias-Renuncias'!C12</f>
        <v>0.18608695652173912</v>
      </c>
    </row>
    <row r="13" spans="2:26" ht="20.100000000000001" customHeight="1" thickBot="1" x14ac:dyDescent="0.25">
      <c r="B13" s="4" t="s">
        <v>24</v>
      </c>
      <c r="C13" s="19">
        <v>953</v>
      </c>
      <c r="D13" s="19">
        <v>744</v>
      </c>
      <c r="E13" s="19">
        <v>209</v>
      </c>
      <c r="F13" s="19">
        <v>7</v>
      </c>
      <c r="G13" s="19">
        <v>953</v>
      </c>
      <c r="H13" s="19">
        <v>3</v>
      </c>
      <c r="I13" s="19">
        <v>2</v>
      </c>
      <c r="J13" s="19">
        <v>642</v>
      </c>
      <c r="K13" s="19">
        <v>8</v>
      </c>
      <c r="L13" s="19">
        <v>158</v>
      </c>
      <c r="M13" s="19">
        <v>112</v>
      </c>
      <c r="N13" s="19">
        <v>28</v>
      </c>
      <c r="O13" s="19">
        <v>176</v>
      </c>
      <c r="P13" s="19">
        <v>106</v>
      </c>
      <c r="Q13" s="19">
        <v>70</v>
      </c>
      <c r="R13" s="19">
        <v>1006060</v>
      </c>
      <c r="S13" s="19">
        <v>526321</v>
      </c>
      <c r="T13" s="39">
        <f t="shared" si="3"/>
        <v>9.4725960678289561E-2</v>
      </c>
      <c r="U13" s="39">
        <f t="shared" si="4"/>
        <v>0.1810682074247465</v>
      </c>
      <c r="V13" s="39">
        <f t="shared" si="0"/>
        <v>0.1810682074247465</v>
      </c>
      <c r="W13" s="42">
        <f t="shared" si="1"/>
        <v>0.18467995802728226</v>
      </c>
      <c r="X13" s="42">
        <f t="shared" si="2"/>
        <v>0.18467995802728226</v>
      </c>
      <c r="Y13" s="42">
        <f>'Órdenes y Medidas'!C14/'Denuncias-Renuncias'!G13</f>
        <v>0.236096537250787</v>
      </c>
      <c r="Z13" s="42">
        <f>'Órdenes y Medidas'!C14/'Denuncias-Renuncias'!C13</f>
        <v>0.236096537250787</v>
      </c>
    </row>
    <row r="14" spans="2:26" ht="20.100000000000001" customHeight="1" thickBot="1" x14ac:dyDescent="0.25">
      <c r="B14" s="4" t="s">
        <v>25</v>
      </c>
      <c r="C14" s="19">
        <v>1874</v>
      </c>
      <c r="D14" s="19">
        <v>977</v>
      </c>
      <c r="E14" s="19">
        <v>897</v>
      </c>
      <c r="F14" s="19">
        <v>1</v>
      </c>
      <c r="G14" s="19">
        <v>1966</v>
      </c>
      <c r="H14" s="19">
        <v>48</v>
      </c>
      <c r="I14" s="19">
        <v>18</v>
      </c>
      <c r="J14" s="19">
        <v>1220</v>
      </c>
      <c r="K14" s="19">
        <v>47</v>
      </c>
      <c r="L14" s="19">
        <v>332</v>
      </c>
      <c r="M14" s="19">
        <v>291</v>
      </c>
      <c r="N14" s="19">
        <v>10</v>
      </c>
      <c r="O14" s="19">
        <v>439</v>
      </c>
      <c r="P14" s="19">
        <v>239</v>
      </c>
      <c r="Q14" s="19">
        <v>200</v>
      </c>
      <c r="R14" s="19">
        <v>1209906</v>
      </c>
      <c r="S14" s="19">
        <v>607257</v>
      </c>
      <c r="T14" s="39">
        <f t="shared" si="3"/>
        <v>0.16249196218549208</v>
      </c>
      <c r="U14" s="39">
        <f t="shared" si="4"/>
        <v>0.32375089953676944</v>
      </c>
      <c r="V14" s="39">
        <f t="shared" si="0"/>
        <v>0.30860080657777517</v>
      </c>
      <c r="W14" s="42">
        <f t="shared" si="1"/>
        <v>0.22329603255340794</v>
      </c>
      <c r="X14" s="42">
        <f t="shared" si="2"/>
        <v>0.23425827107790823</v>
      </c>
      <c r="Y14" s="42">
        <f>'Órdenes y Medidas'!C15/'Denuncias-Renuncias'!G14</f>
        <v>0.2278738555442523</v>
      </c>
      <c r="Z14" s="42">
        <f>'Órdenes y Medidas'!C15/'Denuncias-Renuncias'!C14</f>
        <v>0.23906083244397011</v>
      </c>
    </row>
    <row r="15" spans="2:26" ht="20.100000000000001" customHeight="1" thickBot="1" x14ac:dyDescent="0.25">
      <c r="B15" s="4" t="s">
        <v>26</v>
      </c>
      <c r="C15" s="19">
        <v>3130</v>
      </c>
      <c r="D15" s="19">
        <v>2260</v>
      </c>
      <c r="E15" s="19">
        <v>870</v>
      </c>
      <c r="F15" s="19">
        <v>2</v>
      </c>
      <c r="G15" s="19">
        <v>3130</v>
      </c>
      <c r="H15" s="19">
        <v>14</v>
      </c>
      <c r="I15" s="19">
        <v>2</v>
      </c>
      <c r="J15" s="19">
        <v>1989</v>
      </c>
      <c r="K15" s="19">
        <v>67</v>
      </c>
      <c r="L15" s="19">
        <v>432</v>
      </c>
      <c r="M15" s="19">
        <v>522</v>
      </c>
      <c r="N15" s="19">
        <v>104</v>
      </c>
      <c r="O15" s="19">
        <v>284</v>
      </c>
      <c r="P15" s="19">
        <v>148</v>
      </c>
      <c r="Q15" s="19">
        <v>136</v>
      </c>
      <c r="R15" s="19">
        <v>2213016</v>
      </c>
      <c r="S15" s="19">
        <v>1120293</v>
      </c>
      <c r="T15" s="39">
        <f t="shared" si="3"/>
        <v>0.14143594081561092</v>
      </c>
      <c r="U15" s="39">
        <f t="shared" si="4"/>
        <v>0.27939119498202702</v>
      </c>
      <c r="V15" s="39">
        <f t="shared" si="0"/>
        <v>0.27939119498202702</v>
      </c>
      <c r="W15" s="42">
        <f t="shared" si="1"/>
        <v>9.0734824281150164E-2</v>
      </c>
      <c r="X15" s="42">
        <f t="shared" si="2"/>
        <v>9.0734824281150164E-2</v>
      </c>
      <c r="Y15" s="42">
        <f>'Órdenes y Medidas'!C16/'Denuncias-Renuncias'!G15</f>
        <v>0.14920127795527158</v>
      </c>
      <c r="Z15" s="42">
        <f>'Órdenes y Medidas'!C16/'Denuncias-Renuncias'!C15</f>
        <v>0.14920127795527158</v>
      </c>
    </row>
    <row r="16" spans="2:26" ht="20.100000000000001" customHeight="1" thickBot="1" x14ac:dyDescent="0.25">
      <c r="B16" s="4" t="s">
        <v>27</v>
      </c>
      <c r="C16" s="19">
        <v>580</v>
      </c>
      <c r="D16" s="19">
        <v>403</v>
      </c>
      <c r="E16" s="19">
        <v>177</v>
      </c>
      <c r="F16" s="19">
        <v>4</v>
      </c>
      <c r="G16" s="19">
        <v>639</v>
      </c>
      <c r="H16" s="19">
        <v>4</v>
      </c>
      <c r="I16" s="19">
        <v>0</v>
      </c>
      <c r="J16" s="19">
        <v>353</v>
      </c>
      <c r="K16" s="19">
        <v>12</v>
      </c>
      <c r="L16" s="19">
        <v>96</v>
      </c>
      <c r="M16" s="19">
        <v>35</v>
      </c>
      <c r="N16" s="19">
        <v>139</v>
      </c>
      <c r="O16" s="19">
        <v>95</v>
      </c>
      <c r="P16" s="19">
        <v>69</v>
      </c>
      <c r="Q16" s="19">
        <v>26</v>
      </c>
      <c r="R16" s="19">
        <v>588387</v>
      </c>
      <c r="S16" s="19">
        <v>303254</v>
      </c>
      <c r="T16" s="39">
        <f t="shared" si="3"/>
        <v>0.10860199154638019</v>
      </c>
      <c r="U16" s="39">
        <f t="shared" si="4"/>
        <v>0.21071445059257257</v>
      </c>
      <c r="V16" s="39">
        <f t="shared" si="0"/>
        <v>0.19125881274443204</v>
      </c>
      <c r="W16" s="42">
        <f t="shared" si="1"/>
        <v>0.14866979655712051</v>
      </c>
      <c r="X16" s="42">
        <f t="shared" si="2"/>
        <v>0.16379310344827586</v>
      </c>
      <c r="Y16" s="42">
        <f>'Órdenes y Medidas'!C17/'Denuncias-Renuncias'!G16</f>
        <v>0.19092331768388107</v>
      </c>
      <c r="Z16" s="42">
        <f>'Órdenes y Medidas'!C17/'Denuncias-Renuncias'!C16</f>
        <v>0.2103448275862069</v>
      </c>
    </row>
    <row r="17" spans="2:28" ht="20.100000000000001" customHeight="1" thickBot="1" x14ac:dyDescent="0.25">
      <c r="B17" s="4" t="s">
        <v>28</v>
      </c>
      <c r="C17" s="19">
        <v>1476</v>
      </c>
      <c r="D17" s="19">
        <v>1021</v>
      </c>
      <c r="E17" s="19">
        <v>455</v>
      </c>
      <c r="F17" s="19">
        <v>12</v>
      </c>
      <c r="G17" s="19">
        <v>1476</v>
      </c>
      <c r="H17" s="19">
        <v>4</v>
      </c>
      <c r="I17" s="19">
        <v>26</v>
      </c>
      <c r="J17" s="19">
        <v>1206</v>
      </c>
      <c r="K17" s="19">
        <v>16</v>
      </c>
      <c r="L17" s="19">
        <v>184</v>
      </c>
      <c r="M17" s="19">
        <v>29</v>
      </c>
      <c r="N17" s="19">
        <v>11</v>
      </c>
      <c r="O17" s="19">
        <v>163</v>
      </c>
      <c r="P17" s="19">
        <v>61</v>
      </c>
      <c r="Q17" s="19">
        <v>102</v>
      </c>
      <c r="R17" s="19">
        <v>2383703</v>
      </c>
      <c r="S17" s="19">
        <v>1210118</v>
      </c>
      <c r="T17" s="39">
        <f t="shared" si="3"/>
        <v>6.1920465762722948E-2</v>
      </c>
      <c r="U17" s="39">
        <f t="shared" si="4"/>
        <v>0.12197157632561452</v>
      </c>
      <c r="V17" s="39">
        <f t="shared" si="0"/>
        <v>0.12197157632561452</v>
      </c>
      <c r="W17" s="42">
        <f t="shared" si="1"/>
        <v>0.11043360433604336</v>
      </c>
      <c r="X17" s="42">
        <f t="shared" si="2"/>
        <v>0.11043360433604336</v>
      </c>
      <c r="Y17" s="42">
        <f>'Órdenes y Medidas'!C18/'Denuncias-Renuncias'!G17</f>
        <v>0.28048780487804881</v>
      </c>
      <c r="Z17" s="42">
        <f>'Órdenes y Medidas'!C18/'Denuncias-Renuncias'!C17</f>
        <v>0.28048780487804881</v>
      </c>
    </row>
    <row r="18" spans="2:28" ht="20.100000000000001" customHeight="1" thickBot="1" x14ac:dyDescent="0.25">
      <c r="B18" s="4" t="s">
        <v>29</v>
      </c>
      <c r="C18" s="19">
        <v>1656</v>
      </c>
      <c r="D18" s="19">
        <v>1169</v>
      </c>
      <c r="E18" s="19">
        <v>487</v>
      </c>
      <c r="F18" s="19">
        <v>3</v>
      </c>
      <c r="G18" s="19">
        <v>1712</v>
      </c>
      <c r="H18" s="19">
        <v>10</v>
      </c>
      <c r="I18" s="19">
        <v>2</v>
      </c>
      <c r="J18" s="19">
        <v>1403</v>
      </c>
      <c r="K18" s="19">
        <v>41</v>
      </c>
      <c r="L18" s="19">
        <v>125</v>
      </c>
      <c r="M18" s="19">
        <v>117</v>
      </c>
      <c r="N18" s="19">
        <v>14</v>
      </c>
      <c r="O18" s="19">
        <v>93</v>
      </c>
      <c r="P18" s="19">
        <v>59</v>
      </c>
      <c r="Q18" s="19">
        <v>34</v>
      </c>
      <c r="R18" s="19">
        <v>2084086</v>
      </c>
      <c r="S18" s="19">
        <v>1038971</v>
      </c>
      <c r="T18" s="39">
        <f t="shared" si="3"/>
        <v>8.214632217672399E-2</v>
      </c>
      <c r="U18" s="39">
        <f t="shared" si="4"/>
        <v>0.16477842018689645</v>
      </c>
      <c r="V18" s="39">
        <f t="shared" si="0"/>
        <v>0.15938847186302602</v>
      </c>
      <c r="W18" s="42">
        <f t="shared" si="1"/>
        <v>5.4322429906542055E-2</v>
      </c>
      <c r="X18" s="42">
        <f t="shared" si="2"/>
        <v>5.6159420289855072E-2</v>
      </c>
      <c r="Y18" s="42">
        <f>'Órdenes y Medidas'!C19/'Denuncias-Renuncias'!G18</f>
        <v>0.28913551401869159</v>
      </c>
      <c r="Z18" s="42">
        <f>'Órdenes y Medidas'!C19/'Denuncias-Renuncias'!C18</f>
        <v>0.29891304347826086</v>
      </c>
      <c r="AB18" s="58"/>
    </row>
    <row r="19" spans="2:28" ht="20.100000000000001" customHeight="1" thickBot="1" x14ac:dyDescent="0.25">
      <c r="B19" s="4" t="s">
        <v>30</v>
      </c>
      <c r="C19" s="19">
        <v>6298</v>
      </c>
      <c r="D19" s="19">
        <v>3524</v>
      </c>
      <c r="E19" s="19">
        <v>2774</v>
      </c>
      <c r="F19" s="19">
        <v>4</v>
      </c>
      <c r="G19" s="19">
        <v>6431</v>
      </c>
      <c r="H19" s="19">
        <v>61</v>
      </c>
      <c r="I19" s="19">
        <v>12</v>
      </c>
      <c r="J19" s="19">
        <v>4566</v>
      </c>
      <c r="K19" s="19">
        <v>50</v>
      </c>
      <c r="L19" s="19">
        <v>1191</v>
      </c>
      <c r="M19" s="19">
        <v>500</v>
      </c>
      <c r="N19" s="19">
        <v>51</v>
      </c>
      <c r="O19" s="19">
        <v>711</v>
      </c>
      <c r="P19" s="19">
        <v>378</v>
      </c>
      <c r="Q19" s="19">
        <v>333</v>
      </c>
      <c r="R19" s="19">
        <v>7901963</v>
      </c>
      <c r="S19" s="19">
        <v>4014740</v>
      </c>
      <c r="T19" s="39">
        <f t="shared" si="3"/>
        <v>8.1384840703506212E-2</v>
      </c>
      <c r="U19" s="39">
        <f t="shared" si="4"/>
        <v>0.16018471930934508</v>
      </c>
      <c r="V19" s="39">
        <f t="shared" si="0"/>
        <v>0.15687192694919225</v>
      </c>
      <c r="W19" s="42">
        <f t="shared" si="1"/>
        <v>0.1105582335562121</v>
      </c>
      <c r="X19" s="42">
        <f t="shared" si="2"/>
        <v>0.11289298189901556</v>
      </c>
      <c r="Y19" s="42">
        <f>'Órdenes y Medidas'!C20/'Denuncias-Renuncias'!G19</f>
        <v>0.22858031410356089</v>
      </c>
      <c r="Z19" s="42">
        <f>'Órdenes y Medidas'!C20/'Denuncias-Renuncias'!C19</f>
        <v>0.2334074309304541</v>
      </c>
      <c r="AB19" s="58"/>
    </row>
    <row r="20" spans="2:28" ht="20.100000000000001" customHeight="1" thickBot="1" x14ac:dyDescent="0.25">
      <c r="B20" s="4" t="s">
        <v>31</v>
      </c>
      <c r="C20" s="19">
        <v>6785</v>
      </c>
      <c r="D20" s="19">
        <v>4238</v>
      </c>
      <c r="E20" s="19">
        <v>2547</v>
      </c>
      <c r="F20" s="19">
        <v>15</v>
      </c>
      <c r="G20" s="19">
        <v>6886</v>
      </c>
      <c r="H20" s="19">
        <v>42</v>
      </c>
      <c r="I20" s="19">
        <v>0</v>
      </c>
      <c r="J20" s="19">
        <v>4512</v>
      </c>
      <c r="K20" s="19">
        <v>88</v>
      </c>
      <c r="L20" s="19">
        <v>1037</v>
      </c>
      <c r="M20" s="19">
        <v>767</v>
      </c>
      <c r="N20" s="19">
        <v>440</v>
      </c>
      <c r="O20" s="19">
        <v>759</v>
      </c>
      <c r="P20" s="19">
        <v>431</v>
      </c>
      <c r="Q20" s="19">
        <v>328</v>
      </c>
      <c r="R20" s="19">
        <v>5216195</v>
      </c>
      <c r="S20" s="19">
        <v>2650269</v>
      </c>
      <c r="T20" s="39">
        <f t="shared" si="3"/>
        <v>0.13201193590346988</v>
      </c>
      <c r="U20" s="39">
        <f t="shared" si="4"/>
        <v>0.25982268215037796</v>
      </c>
      <c r="V20" s="39">
        <f t="shared" si="0"/>
        <v>0.25601174824140494</v>
      </c>
      <c r="W20" s="42">
        <f t="shared" si="1"/>
        <v>0.11022364217252396</v>
      </c>
      <c r="X20" s="42">
        <f t="shared" si="2"/>
        <v>0.11186440677966102</v>
      </c>
      <c r="Y20" s="42">
        <f>'Órdenes y Medidas'!C21/'Denuncias-Renuncias'!G20</f>
        <v>0.17150740633168748</v>
      </c>
      <c r="Z20" s="42">
        <f>'Órdenes y Medidas'!C21/'Denuncias-Renuncias'!C20</f>
        <v>0.17406042741341193</v>
      </c>
      <c r="AB20" s="58"/>
    </row>
    <row r="21" spans="2:28" ht="20.100000000000001" customHeight="1" thickBot="1" x14ac:dyDescent="0.25">
      <c r="B21" s="4" t="s">
        <v>32</v>
      </c>
      <c r="C21" s="19">
        <v>756</v>
      </c>
      <c r="D21" s="19">
        <v>656</v>
      </c>
      <c r="E21" s="19">
        <v>100</v>
      </c>
      <c r="F21" s="19">
        <v>8</v>
      </c>
      <c r="G21" s="19">
        <v>1038</v>
      </c>
      <c r="H21" s="19">
        <v>13</v>
      </c>
      <c r="I21" s="19">
        <v>3</v>
      </c>
      <c r="J21" s="19">
        <v>746</v>
      </c>
      <c r="K21" s="19">
        <v>12</v>
      </c>
      <c r="L21" s="19">
        <v>205</v>
      </c>
      <c r="M21" s="19">
        <v>55</v>
      </c>
      <c r="N21" s="19">
        <v>4</v>
      </c>
      <c r="O21" s="19">
        <v>23</v>
      </c>
      <c r="P21" s="19">
        <v>18</v>
      </c>
      <c r="Q21" s="19">
        <v>5</v>
      </c>
      <c r="R21" s="19">
        <v>1054306</v>
      </c>
      <c r="S21" s="19">
        <v>532680</v>
      </c>
      <c r="T21" s="39">
        <f t="shared" si="3"/>
        <v>9.8453390192221241E-2</v>
      </c>
      <c r="U21" s="39">
        <f t="shared" si="4"/>
        <v>0.19486370804235187</v>
      </c>
      <c r="V21" s="39">
        <f t="shared" si="0"/>
        <v>0.14192385672448748</v>
      </c>
      <c r="W21" s="42">
        <f t="shared" si="1"/>
        <v>2.2157996146435453E-2</v>
      </c>
      <c r="X21" s="42">
        <f t="shared" si="2"/>
        <v>3.0423280423280422E-2</v>
      </c>
      <c r="Y21" s="42">
        <f>'Órdenes y Medidas'!C22/'Denuncias-Renuncias'!G21</f>
        <v>0.19460500963391136</v>
      </c>
      <c r="Z21" s="42">
        <f>'Órdenes y Medidas'!C22/'Denuncias-Renuncias'!C21</f>
        <v>0.26719576719576721</v>
      </c>
      <c r="AB21" s="58"/>
    </row>
    <row r="22" spans="2:28" ht="20.100000000000001" customHeight="1" thickBot="1" x14ac:dyDescent="0.25">
      <c r="B22" s="4" t="s">
        <v>33</v>
      </c>
      <c r="C22" s="19">
        <v>2172</v>
      </c>
      <c r="D22" s="19">
        <v>1705</v>
      </c>
      <c r="E22" s="19">
        <v>467</v>
      </c>
      <c r="F22" s="19">
        <v>19</v>
      </c>
      <c r="G22" s="19">
        <v>2173</v>
      </c>
      <c r="H22" s="19">
        <v>39</v>
      </c>
      <c r="I22" s="19">
        <v>5</v>
      </c>
      <c r="J22" s="19">
        <v>1532</v>
      </c>
      <c r="K22" s="19">
        <v>33</v>
      </c>
      <c r="L22" s="19">
        <v>328</v>
      </c>
      <c r="M22" s="19">
        <v>200</v>
      </c>
      <c r="N22" s="19">
        <v>36</v>
      </c>
      <c r="O22" s="19">
        <v>132</v>
      </c>
      <c r="P22" s="19">
        <v>88</v>
      </c>
      <c r="Q22" s="19">
        <v>44</v>
      </c>
      <c r="R22" s="19">
        <v>2699424</v>
      </c>
      <c r="S22" s="19">
        <v>1400360</v>
      </c>
      <c r="T22" s="39">
        <f t="shared" si="3"/>
        <v>8.0498654527780739E-2</v>
      </c>
      <c r="U22" s="39">
        <f t="shared" si="4"/>
        <v>0.15517438372989803</v>
      </c>
      <c r="V22" s="39">
        <f t="shared" si="0"/>
        <v>0.15510297352109456</v>
      </c>
      <c r="W22" s="42">
        <f t="shared" si="1"/>
        <v>6.0745513115508513E-2</v>
      </c>
      <c r="X22" s="42">
        <f t="shared" si="2"/>
        <v>6.0773480662983423E-2</v>
      </c>
      <c r="Y22" s="42">
        <f>'Órdenes y Medidas'!C23/'Denuncias-Renuncias'!G22</f>
        <v>0.20018407731247123</v>
      </c>
      <c r="Z22" s="42">
        <f>'Órdenes y Medidas'!C23/'Denuncias-Renuncias'!C22</f>
        <v>0.20027624309392264</v>
      </c>
      <c r="AB22" s="58"/>
    </row>
    <row r="23" spans="2:28" ht="20.100000000000001" customHeight="1" thickBot="1" x14ac:dyDescent="0.25">
      <c r="B23" s="4" t="s">
        <v>34</v>
      </c>
      <c r="C23" s="19">
        <v>7685</v>
      </c>
      <c r="D23" s="19">
        <v>4271</v>
      </c>
      <c r="E23" s="19">
        <v>3414</v>
      </c>
      <c r="F23" s="19">
        <v>8</v>
      </c>
      <c r="G23" s="19">
        <v>7982</v>
      </c>
      <c r="H23" s="19">
        <v>72</v>
      </c>
      <c r="I23" s="19">
        <v>7</v>
      </c>
      <c r="J23" s="19">
        <v>5200</v>
      </c>
      <c r="K23" s="19">
        <v>155</v>
      </c>
      <c r="L23" s="19">
        <v>1897</v>
      </c>
      <c r="M23" s="19">
        <v>345</v>
      </c>
      <c r="N23" s="19">
        <v>306</v>
      </c>
      <c r="O23" s="19">
        <v>753</v>
      </c>
      <c r="P23" s="19">
        <v>374</v>
      </c>
      <c r="Q23" s="19">
        <v>379</v>
      </c>
      <c r="R23" s="19">
        <v>6871903</v>
      </c>
      <c r="S23" s="19">
        <v>3583706</v>
      </c>
      <c r="T23" s="39">
        <f t="shared" si="3"/>
        <v>0.11615414245515399</v>
      </c>
      <c r="U23" s="39">
        <f t="shared" si="4"/>
        <v>0.22273032441835353</v>
      </c>
      <c r="V23" s="39">
        <f t="shared" si="0"/>
        <v>0.21444281422639022</v>
      </c>
      <c r="W23" s="42">
        <f t="shared" si="1"/>
        <v>9.4337258832372844E-2</v>
      </c>
      <c r="X23" s="42">
        <f t="shared" si="2"/>
        <v>9.7983083929733247E-2</v>
      </c>
      <c r="Y23" s="42">
        <f>'Órdenes y Medidas'!C24/'Denuncias-Renuncias'!G23</f>
        <v>0.20295665246805311</v>
      </c>
      <c r="Z23" s="42">
        <f>'Órdenes y Medidas'!C24/'Denuncias-Renuncias'!C23</f>
        <v>0.21080026024723486</v>
      </c>
      <c r="AB23" s="58"/>
    </row>
    <row r="24" spans="2:28" ht="20.100000000000001" customHeight="1" thickBot="1" x14ac:dyDescent="0.25">
      <c r="B24" s="4" t="s">
        <v>35</v>
      </c>
      <c r="C24" s="19">
        <v>2320</v>
      </c>
      <c r="D24" s="19">
        <v>1493</v>
      </c>
      <c r="E24" s="19">
        <v>827</v>
      </c>
      <c r="F24" s="19">
        <v>15</v>
      </c>
      <c r="G24" s="19">
        <v>2359</v>
      </c>
      <c r="H24" s="19">
        <v>2</v>
      </c>
      <c r="I24" s="19">
        <v>0</v>
      </c>
      <c r="J24" s="19">
        <v>1836</v>
      </c>
      <c r="K24" s="19">
        <v>44</v>
      </c>
      <c r="L24" s="19">
        <v>342</v>
      </c>
      <c r="M24" s="19">
        <v>134</v>
      </c>
      <c r="N24" s="19">
        <v>1</v>
      </c>
      <c r="O24" s="19">
        <v>115</v>
      </c>
      <c r="P24" s="19">
        <v>54</v>
      </c>
      <c r="Q24" s="19">
        <v>61</v>
      </c>
      <c r="R24" s="19">
        <v>1551692</v>
      </c>
      <c r="S24" s="19">
        <v>773873</v>
      </c>
      <c r="T24" s="39">
        <f t="shared" si="3"/>
        <v>0.1520275931048172</v>
      </c>
      <c r="U24" s="39">
        <f t="shared" si="4"/>
        <v>0.30483037914489847</v>
      </c>
      <c r="V24" s="39">
        <f t="shared" si="0"/>
        <v>0.29979079254606378</v>
      </c>
      <c r="W24" s="42">
        <f t="shared" si="1"/>
        <v>4.8749470114455275E-2</v>
      </c>
      <c r="X24" s="42">
        <f t="shared" si="2"/>
        <v>4.9568965517241381E-2</v>
      </c>
      <c r="Y24" s="42">
        <f>'Órdenes y Medidas'!C25/'Denuncias-Renuncias'!G24</f>
        <v>0.18228062738448494</v>
      </c>
      <c r="Z24" s="42">
        <f>'Órdenes y Medidas'!C25/'Denuncias-Renuncias'!C24</f>
        <v>0.18534482758620691</v>
      </c>
      <c r="AB24" s="58"/>
    </row>
    <row r="25" spans="2:28" ht="20.100000000000001" customHeight="1" thickBot="1" x14ac:dyDescent="0.25">
      <c r="B25" s="4" t="s">
        <v>36</v>
      </c>
      <c r="C25" s="19">
        <v>861</v>
      </c>
      <c r="D25" s="19">
        <v>423</v>
      </c>
      <c r="E25" s="19">
        <v>438</v>
      </c>
      <c r="F25" s="19">
        <v>0</v>
      </c>
      <c r="G25" s="19">
        <v>861</v>
      </c>
      <c r="H25" s="19">
        <v>2</v>
      </c>
      <c r="I25" s="19">
        <v>2</v>
      </c>
      <c r="J25" s="19">
        <v>680</v>
      </c>
      <c r="K25" s="19">
        <v>24</v>
      </c>
      <c r="L25" s="19">
        <v>130</v>
      </c>
      <c r="M25" s="19">
        <v>7</v>
      </c>
      <c r="N25" s="19">
        <v>16</v>
      </c>
      <c r="O25" s="19">
        <v>14</v>
      </c>
      <c r="P25" s="19">
        <v>10</v>
      </c>
      <c r="Q25" s="19">
        <v>4</v>
      </c>
      <c r="R25" s="19">
        <v>672155</v>
      </c>
      <c r="S25" s="19">
        <v>339580</v>
      </c>
      <c r="T25" s="39">
        <f t="shared" si="3"/>
        <v>0.12809545417351653</v>
      </c>
      <c r="U25" s="39">
        <f t="shared" si="4"/>
        <v>0.25354850108958127</v>
      </c>
      <c r="V25" s="39">
        <f t="shared" si="0"/>
        <v>0.25354850108958127</v>
      </c>
      <c r="W25" s="42">
        <f t="shared" si="1"/>
        <v>1.6260162601626018E-2</v>
      </c>
      <c r="X25" s="42">
        <f t="shared" si="2"/>
        <v>1.6260162601626018E-2</v>
      </c>
      <c r="Y25" s="42">
        <f>'Órdenes y Medidas'!C26/'Denuncias-Renuncias'!G25</f>
        <v>0.17073170731707318</v>
      </c>
      <c r="Z25" s="42">
        <f>'Órdenes y Medidas'!C26/'Denuncias-Renuncias'!C25</f>
        <v>0.17073170731707318</v>
      </c>
      <c r="AB25" s="58"/>
    </row>
    <row r="26" spans="2:28" ht="20.100000000000001" customHeight="1" thickBot="1" x14ac:dyDescent="0.25">
      <c r="B26" s="5" t="s">
        <v>37</v>
      </c>
      <c r="C26" s="19">
        <v>1628</v>
      </c>
      <c r="D26" s="19">
        <v>908</v>
      </c>
      <c r="E26" s="19">
        <v>720</v>
      </c>
      <c r="F26" s="19">
        <v>17</v>
      </c>
      <c r="G26" s="19">
        <v>1672</v>
      </c>
      <c r="H26" s="19">
        <v>21</v>
      </c>
      <c r="I26" s="19">
        <v>2</v>
      </c>
      <c r="J26" s="19">
        <v>1051</v>
      </c>
      <c r="K26" s="19">
        <v>10</v>
      </c>
      <c r="L26" s="19">
        <v>476</v>
      </c>
      <c r="M26" s="19">
        <v>83</v>
      </c>
      <c r="N26" s="19">
        <v>29</v>
      </c>
      <c r="O26" s="19">
        <v>134</v>
      </c>
      <c r="P26" s="19">
        <v>80</v>
      </c>
      <c r="Q26" s="19">
        <v>54</v>
      </c>
      <c r="R26" s="19">
        <v>2216302</v>
      </c>
      <c r="S26" s="19">
        <v>1138798</v>
      </c>
      <c r="T26" s="39">
        <f t="shared" si="3"/>
        <v>7.5440982321001382E-2</v>
      </c>
      <c r="U26" s="39">
        <f t="shared" si="4"/>
        <v>0.14682147316732203</v>
      </c>
      <c r="V26" s="39">
        <f t="shared" si="0"/>
        <v>0.14295775018923459</v>
      </c>
      <c r="W26" s="42">
        <f t="shared" si="1"/>
        <v>8.0143540669856461E-2</v>
      </c>
      <c r="X26" s="42">
        <f t="shared" si="2"/>
        <v>8.230958230958231E-2</v>
      </c>
      <c r="Y26" s="42">
        <f>'Órdenes y Medidas'!C27/'Denuncias-Renuncias'!G26</f>
        <v>0.17165071770334928</v>
      </c>
      <c r="Z26" s="42">
        <f>'Órdenes y Medidas'!C27/'Denuncias-Renuncias'!C26</f>
        <v>0.17628992628992629</v>
      </c>
      <c r="AB26" s="58"/>
    </row>
    <row r="27" spans="2:28" ht="20.100000000000001" customHeight="1" thickBot="1" x14ac:dyDescent="0.25">
      <c r="B27" s="6" t="s">
        <v>38</v>
      </c>
      <c r="C27" s="20">
        <v>238</v>
      </c>
      <c r="D27" s="20">
        <v>156</v>
      </c>
      <c r="E27" s="20">
        <v>82</v>
      </c>
      <c r="F27" s="20">
        <v>0</v>
      </c>
      <c r="G27" s="20">
        <v>248</v>
      </c>
      <c r="H27" s="20">
        <v>0</v>
      </c>
      <c r="I27" s="20">
        <v>0</v>
      </c>
      <c r="J27" s="20">
        <v>238</v>
      </c>
      <c r="K27" s="20">
        <v>0</v>
      </c>
      <c r="L27" s="20">
        <v>10</v>
      </c>
      <c r="M27" s="20">
        <v>0</v>
      </c>
      <c r="N27" s="20">
        <v>0</v>
      </c>
      <c r="O27" s="20">
        <v>48</v>
      </c>
      <c r="P27" s="20">
        <v>29</v>
      </c>
      <c r="Q27" s="20">
        <v>19</v>
      </c>
      <c r="R27" s="20">
        <v>322282</v>
      </c>
      <c r="S27" s="20">
        <v>163131</v>
      </c>
      <c r="T27" s="39">
        <f t="shared" si="3"/>
        <v>7.6951241459343067E-2</v>
      </c>
      <c r="U27" s="39">
        <f t="shared" si="4"/>
        <v>0.1520250596146655</v>
      </c>
      <c r="V27" s="39">
        <f t="shared" si="0"/>
        <v>0.1458950168882677</v>
      </c>
      <c r="W27" s="43">
        <f t="shared" si="1"/>
        <v>0.19354838709677419</v>
      </c>
      <c r="X27" s="43">
        <f t="shared" si="2"/>
        <v>0.20168067226890757</v>
      </c>
      <c r="Y27" s="43">
        <f>'Órdenes y Medidas'!C28/'Denuncias-Renuncias'!G27</f>
        <v>0.33467741935483869</v>
      </c>
      <c r="Z27" s="43">
        <f>'Órdenes y Medidas'!C28/'Denuncias-Renuncias'!C27</f>
        <v>0.34873949579831931</v>
      </c>
      <c r="AB27" s="58"/>
    </row>
    <row r="28" spans="2:28" ht="20.100000000000001" customHeight="1" thickBot="1" x14ac:dyDescent="0.25">
      <c r="B28" s="7" t="s">
        <v>39</v>
      </c>
      <c r="C28" s="9">
        <f>SUM(C11:C27)</f>
        <v>49503</v>
      </c>
      <c r="D28" s="9">
        <f t="shared" ref="D28:Q28" si="5">SUM(D11:D27)</f>
        <v>32324</v>
      </c>
      <c r="E28" s="9">
        <f t="shared" si="5"/>
        <v>17179</v>
      </c>
      <c r="F28" s="9">
        <f t="shared" si="5"/>
        <v>144</v>
      </c>
      <c r="G28" s="9">
        <f t="shared" si="5"/>
        <v>51132</v>
      </c>
      <c r="H28" s="9">
        <f t="shared" si="5"/>
        <v>434</v>
      </c>
      <c r="I28" s="9">
        <f t="shared" si="5"/>
        <v>92</v>
      </c>
      <c r="J28" s="9">
        <f t="shared" si="5"/>
        <v>35368</v>
      </c>
      <c r="K28" s="9">
        <f t="shared" si="5"/>
        <v>788</v>
      </c>
      <c r="L28" s="9">
        <f t="shared" si="5"/>
        <v>8530</v>
      </c>
      <c r="M28" s="9">
        <f t="shared" si="5"/>
        <v>4086</v>
      </c>
      <c r="N28" s="9">
        <f t="shared" si="5"/>
        <v>1834</v>
      </c>
      <c r="O28" s="9">
        <f t="shared" si="5"/>
        <v>4795</v>
      </c>
      <c r="P28" s="9">
        <f t="shared" si="5"/>
        <v>2684</v>
      </c>
      <c r="Q28" s="9">
        <f t="shared" si="5"/>
        <v>2111</v>
      </c>
      <c r="R28" s="9">
        <f>SUM(R11:R27)</f>
        <v>48085361</v>
      </c>
      <c r="S28" s="9">
        <f>SUM(S11:S27)</f>
        <v>24519768</v>
      </c>
      <c r="T28" s="40">
        <f t="shared" si="3"/>
        <v>0.10633589711430055</v>
      </c>
      <c r="U28" s="40">
        <f t="shared" si="4"/>
        <v>0.20853378384330551</v>
      </c>
      <c r="V28" s="40">
        <f t="shared" si="0"/>
        <v>0.20189016470302654</v>
      </c>
      <c r="W28" s="44">
        <f t="shared" si="1"/>
        <v>9.3776891183603217E-2</v>
      </c>
      <c r="X28" s="44">
        <f t="shared" si="2"/>
        <v>9.6862816394965967E-2</v>
      </c>
      <c r="Y28" s="44">
        <f>'Órdenes y Medidas'!C29/'Denuncias-Renuncias'!G28</f>
        <v>0.20345380583587577</v>
      </c>
      <c r="Z28" s="44">
        <f>'Órdenes y Medidas'!C29/'Denuncias-Renuncias'!C28</f>
        <v>0.21014887986586672</v>
      </c>
      <c r="AB28" s="58"/>
    </row>
    <row r="29" spans="2:2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8" ht="26.25" customHeight="1" x14ac:dyDescent="0.2">
      <c r="B31" s="82" t="s">
        <v>264</v>
      </c>
      <c r="C31" s="82"/>
      <c r="D31" s="82"/>
      <c r="E31" s="82"/>
      <c r="F31" s="82"/>
      <c r="G31" s="82"/>
      <c r="H31" s="82"/>
      <c r="T31" s="53"/>
      <c r="U31" s="53"/>
    </row>
    <row r="32" spans="2:28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t="s">
        <v>266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B31:H31"/>
    <mergeCell ref="C9:C10"/>
    <mergeCell ref="D9:D10"/>
    <mergeCell ref="E9:E10"/>
    <mergeCell ref="G9:G10"/>
    <mergeCell ref="H9:H10"/>
    <mergeCell ref="F9:F10"/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8" t="s">
        <v>202</v>
      </c>
      <c r="D9" s="88" t="s">
        <v>179</v>
      </c>
      <c r="E9" s="89" t="s">
        <v>180</v>
      </c>
      <c r="F9" s="90"/>
      <c r="G9" s="91"/>
      <c r="H9" s="91" t="s">
        <v>201</v>
      </c>
      <c r="I9" s="88" t="s">
        <v>182</v>
      </c>
    </row>
    <row r="10" spans="2:9" ht="83.25" customHeight="1" x14ac:dyDescent="0.2">
      <c r="B10" s="10"/>
      <c r="C10" s="88"/>
      <c r="D10" s="88"/>
      <c r="E10" s="45" t="s">
        <v>195</v>
      </c>
      <c r="F10" s="46" t="s">
        <v>196</v>
      </c>
      <c r="G10" s="47" t="s">
        <v>197</v>
      </c>
      <c r="H10" s="91"/>
      <c r="I10" s="88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7.8012135221034382E-3</v>
      </c>
      <c r="D11" s="39">
        <f>'Denuncias-Renuncias'!I11/'Denuncias-Renuncias'!G11</f>
        <v>9.631127805065973E-4</v>
      </c>
      <c r="E11" s="39">
        <f>'Denuncias-Renuncias'!J11/'Denuncias-Renuncias'!G11</f>
        <v>0.7202157372628335</v>
      </c>
      <c r="F11" s="39">
        <f>'Denuncias-Renuncias'!K11/'Denuncias-Renuncias'!G11</f>
        <v>1.2327843590484446E-2</v>
      </c>
      <c r="G11" s="39">
        <f>'Denuncias-Renuncias'!L11/'Denuncias-Renuncias'!G11</f>
        <v>0.12308581334874313</v>
      </c>
      <c r="H11" s="39">
        <f>'Denuncias-Renuncias'!M11/'Denuncias-Renuncias'!G11</f>
        <v>7.4255995377058653E-2</v>
      </c>
      <c r="I11" s="39">
        <f>'Denuncias-Renuncias'!N11/'Denuncias-Renuncias'!G11</f>
        <v>6.1350284118270253E-2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1.4717906786590351E-2</v>
      </c>
      <c r="D12" s="39">
        <f>'Denuncias-Renuncias'!I12/'Denuncias-Renuncias'!G12</f>
        <v>8.1766148814390845E-4</v>
      </c>
      <c r="E12" s="39">
        <f>'Denuncias-Renuncias'!J12/'Denuncias-Renuncias'!G12</f>
        <v>0.5854456255110384</v>
      </c>
      <c r="F12" s="39">
        <f>'Denuncias-Renuncias'!K12/'Denuncias-Renuncias'!G12</f>
        <v>4.3336058871627149E-2</v>
      </c>
      <c r="G12" s="39">
        <f>'Denuncias-Renuncias'!L12/'Denuncias-Renuncias'!G12</f>
        <v>0.25265739983646768</v>
      </c>
      <c r="H12" s="39">
        <f>'Denuncias-Renuncias'!M12/'Denuncias-Renuncias'!G12</f>
        <v>9.6484055600981194E-2</v>
      </c>
      <c r="I12" s="39">
        <f>'Denuncias-Renuncias'!N12/'Denuncias-Renuncias'!G12</f>
        <v>6.5412919051512676E-3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3.1479538300104933E-3</v>
      </c>
      <c r="D13" s="39">
        <f>'Denuncias-Renuncias'!I13/'Denuncias-Renuncias'!G13</f>
        <v>2.0986358866736622E-3</v>
      </c>
      <c r="E13" s="39">
        <f>'Denuncias-Renuncias'!J13/'Denuncias-Renuncias'!G13</f>
        <v>0.67366211962224554</v>
      </c>
      <c r="F13" s="39">
        <f>'Denuncias-Renuncias'!K13/'Denuncias-Renuncias'!G13</f>
        <v>8.3945435466946487E-3</v>
      </c>
      <c r="G13" s="39">
        <f>'Denuncias-Renuncias'!L13/'Denuncias-Renuncias'!G13</f>
        <v>0.16579223504721929</v>
      </c>
      <c r="H13" s="39">
        <f>'Denuncias-Renuncias'!M13/'Denuncias-Renuncias'!G13</f>
        <v>0.11752360965372508</v>
      </c>
      <c r="I13" s="39">
        <f>'Denuncias-Renuncias'!N13/'Denuncias-Renuncias'!G13</f>
        <v>2.9380902413431269E-2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2.4415055951169887E-2</v>
      </c>
      <c r="D14" s="39">
        <f>'Denuncias-Renuncias'!I14/'Denuncias-Renuncias'!G14</f>
        <v>9.1556459816887082E-3</v>
      </c>
      <c r="E14" s="39">
        <f>'Denuncias-Renuncias'!J14/'Denuncias-Renuncias'!G14</f>
        <v>0.62054933875890128</v>
      </c>
      <c r="F14" s="39">
        <f>'Denuncias-Renuncias'!K14/'Denuncias-Renuncias'!G14</f>
        <v>2.3906408952187184E-2</v>
      </c>
      <c r="G14" s="39">
        <f>'Denuncias-Renuncias'!L14/'Denuncias-Renuncias'!G14</f>
        <v>0.1688708036622584</v>
      </c>
      <c r="H14" s="39">
        <f>'Denuncias-Renuncias'!M14/'Denuncias-Renuncias'!G14</f>
        <v>0.14801627670396744</v>
      </c>
      <c r="I14" s="39">
        <f>'Denuncias-Renuncias'!N14/'Denuncias-Renuncias'!G14</f>
        <v>5.0864699898270603E-3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4.4728434504792336E-3</v>
      </c>
      <c r="D15" s="39">
        <f>'Denuncias-Renuncias'!I15/'Denuncias-Renuncias'!G15</f>
        <v>6.3897763578274762E-4</v>
      </c>
      <c r="E15" s="39">
        <f>'Denuncias-Renuncias'!J15/'Denuncias-Renuncias'!G15</f>
        <v>0.63546325878594245</v>
      </c>
      <c r="F15" s="39">
        <f>'Denuncias-Renuncias'!K15/'Denuncias-Renuncias'!G15</f>
        <v>2.1405750798722045E-2</v>
      </c>
      <c r="G15" s="39">
        <f>'Denuncias-Renuncias'!L15/'Denuncias-Renuncias'!G15</f>
        <v>0.13801916932907349</v>
      </c>
      <c r="H15" s="39">
        <f>'Denuncias-Renuncias'!M15/'Denuncias-Renuncias'!G15</f>
        <v>0.16677316293929711</v>
      </c>
      <c r="I15" s="39">
        <f>'Denuncias-Renuncias'!N15/'Denuncias-Renuncias'!G15</f>
        <v>3.3226837060702875E-2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6.2597809076682318E-3</v>
      </c>
      <c r="D16" s="39">
        <f>'Denuncias-Renuncias'!I16/'Denuncias-Renuncias'!G16</f>
        <v>0</v>
      </c>
      <c r="E16" s="39">
        <f>'Denuncias-Renuncias'!J16/'Denuncias-Renuncias'!G16</f>
        <v>0.55242566510172142</v>
      </c>
      <c r="F16" s="39">
        <f>'Denuncias-Renuncias'!K16/'Denuncias-Renuncias'!G16</f>
        <v>1.8779342723004695E-2</v>
      </c>
      <c r="G16" s="39">
        <f>'Denuncias-Renuncias'!L16/'Denuncias-Renuncias'!G16</f>
        <v>0.15023474178403756</v>
      </c>
      <c r="H16" s="39">
        <f>'Denuncias-Renuncias'!M16/'Denuncias-Renuncias'!G16</f>
        <v>5.4773082942097026E-2</v>
      </c>
      <c r="I16" s="39">
        <f>'Denuncias-Renuncias'!N16/'Denuncias-Renuncias'!G16</f>
        <v>0.21752738654147105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2.7100271002710027E-3</v>
      </c>
      <c r="D17" s="39">
        <f>'Denuncias-Renuncias'!I17/'Denuncias-Renuncias'!G17</f>
        <v>1.7615176151761516E-2</v>
      </c>
      <c r="E17" s="39">
        <f>'Denuncias-Renuncias'!J17/'Denuncias-Renuncias'!G17</f>
        <v>0.81707317073170727</v>
      </c>
      <c r="F17" s="39">
        <f>'Denuncias-Renuncias'!K17/'Denuncias-Renuncias'!G17</f>
        <v>1.0840108401084011E-2</v>
      </c>
      <c r="G17" s="39">
        <f>'Denuncias-Renuncias'!L17/'Denuncias-Renuncias'!G17</f>
        <v>0.12466124661246612</v>
      </c>
      <c r="H17" s="39">
        <f>'Denuncias-Renuncias'!M17/'Denuncias-Renuncias'!G17</f>
        <v>1.9647696476964769E-2</v>
      </c>
      <c r="I17" s="39">
        <f>'Denuncias-Renuncias'!N17/'Denuncias-Renuncias'!G17</f>
        <v>7.4525745257452572E-3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5.8411214953271026E-3</v>
      </c>
      <c r="D18" s="39">
        <f>'Denuncias-Renuncias'!I18/'Denuncias-Renuncias'!G18</f>
        <v>1.1682242990654205E-3</v>
      </c>
      <c r="E18" s="39">
        <f>'Denuncias-Renuncias'!J18/'Denuncias-Renuncias'!G18</f>
        <v>0.8195093457943925</v>
      </c>
      <c r="F18" s="39">
        <f>'Denuncias-Renuncias'!K18/'Denuncias-Renuncias'!G18</f>
        <v>2.3948598130841121E-2</v>
      </c>
      <c r="G18" s="39">
        <f>'Denuncias-Renuncias'!L18/'Denuncias-Renuncias'!G18</f>
        <v>7.3014018691588786E-2</v>
      </c>
      <c r="H18" s="39">
        <f>'Denuncias-Renuncias'!M18/'Denuncias-Renuncias'!G18</f>
        <v>6.8341121495327103E-2</v>
      </c>
      <c r="I18" s="39">
        <f>'Denuncias-Renuncias'!N18/'Denuncias-Renuncias'!G18</f>
        <v>8.1775700934579431E-3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9.4853055512362002E-3</v>
      </c>
      <c r="D19" s="39">
        <f>'Denuncias-Renuncias'!I19/'Denuncias-Renuncias'!G19</f>
        <v>1.8659617477841705E-3</v>
      </c>
      <c r="E19" s="39">
        <f>'Denuncias-Renuncias'!J19/'Denuncias-Renuncias'!G19</f>
        <v>0.70999844503187681</v>
      </c>
      <c r="F19" s="39">
        <f>'Denuncias-Renuncias'!K19/'Denuncias-Renuncias'!G19</f>
        <v>7.7748406157673771E-3</v>
      </c>
      <c r="G19" s="39">
        <f>'Denuncias-Renuncias'!L19/'Denuncias-Renuncias'!G19</f>
        <v>0.18519670346757891</v>
      </c>
      <c r="H19" s="39">
        <f>'Denuncias-Renuncias'!M19/'Denuncias-Renuncias'!G19</f>
        <v>7.7748406157673769E-2</v>
      </c>
      <c r="I19" s="39">
        <f>'Denuncias-Renuncias'!N19/'Denuncias-Renuncias'!G19</f>
        <v>7.9303374280827246E-3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6.0993319779262273E-3</v>
      </c>
      <c r="D20" s="39">
        <f>'Denuncias-Renuncias'!I20/'Denuncias-Renuncias'!G20</f>
        <v>0</v>
      </c>
      <c r="E20" s="39">
        <f>'Denuncias-Renuncias'!J20/'Denuncias-Renuncias'!G20</f>
        <v>0.65524252105721759</v>
      </c>
      <c r="F20" s="39">
        <f>'Denuncias-Renuncias'!K20/'Denuncias-Renuncias'!G20</f>
        <v>1.2779552715654952E-2</v>
      </c>
      <c r="G20" s="39">
        <f>'Denuncias-Renuncias'!L20/'Denuncias-Renuncias'!G20</f>
        <v>0.15059541097879756</v>
      </c>
      <c r="H20" s="39">
        <f>'Denuncias-Renuncias'!M20/'Denuncias-Renuncias'!G20</f>
        <v>0.11138541969212895</v>
      </c>
      <c r="I20" s="39">
        <f>'Denuncias-Renuncias'!N20/'Denuncias-Renuncias'!G20</f>
        <v>6.3897763578274758E-2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1.2524084778420038E-2</v>
      </c>
      <c r="D21" s="39">
        <f>'Denuncias-Renuncias'!I21/'Denuncias-Renuncias'!G21</f>
        <v>2.8901734104046241E-3</v>
      </c>
      <c r="E21" s="39">
        <f>'Denuncias-Renuncias'!J21/'Denuncias-Renuncias'!G21</f>
        <v>0.7186897880539499</v>
      </c>
      <c r="F21" s="39">
        <f>'Denuncias-Renuncias'!K21/'Denuncias-Renuncias'!G21</f>
        <v>1.1560693641618497E-2</v>
      </c>
      <c r="G21" s="39">
        <f>'Denuncias-Renuncias'!L21/'Denuncias-Renuncias'!G21</f>
        <v>0.19749518304431599</v>
      </c>
      <c r="H21" s="39">
        <f>'Denuncias-Renuncias'!M21/'Denuncias-Renuncias'!G21</f>
        <v>5.2986512524084775E-2</v>
      </c>
      <c r="I21" s="39">
        <f>'Denuncias-Renuncias'!N21/'Denuncias-Renuncias'!G21</f>
        <v>3.8535645472061657E-3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1.7947537965945698E-2</v>
      </c>
      <c r="D22" s="39">
        <f>'Denuncias-Renuncias'!I22/'Denuncias-Renuncias'!G22</f>
        <v>2.3009664058904738E-3</v>
      </c>
      <c r="E22" s="39">
        <f>'Denuncias-Renuncias'!J22/'Denuncias-Renuncias'!G22</f>
        <v>0.70501610676484128</v>
      </c>
      <c r="F22" s="39">
        <f>'Denuncias-Renuncias'!K22/'Denuncias-Renuncias'!G22</f>
        <v>1.5186378278877128E-2</v>
      </c>
      <c r="G22" s="39">
        <f>'Denuncias-Renuncias'!L22/'Denuncias-Renuncias'!G22</f>
        <v>0.15094339622641509</v>
      </c>
      <c r="H22" s="39">
        <f>'Denuncias-Renuncias'!M22/'Denuncias-Renuncias'!G22</f>
        <v>9.2038656235618965E-2</v>
      </c>
      <c r="I22" s="39">
        <f>'Denuncias-Renuncias'!N22/'Denuncias-Renuncias'!G22</f>
        <v>1.6566958122411414E-2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9.0202956652468049E-3</v>
      </c>
      <c r="D23" s="39">
        <f>'Denuncias-Renuncias'!I23/'Denuncias-Renuncias'!G23</f>
        <v>8.7697318967677274E-4</v>
      </c>
      <c r="E23" s="39">
        <f>'Denuncias-Renuncias'!J23/'Denuncias-Renuncias'!G23</f>
        <v>0.65146579804560256</v>
      </c>
      <c r="F23" s="39">
        <f>'Denuncias-Renuncias'!K23/'Denuncias-Renuncias'!G23</f>
        <v>1.9418692057128539E-2</v>
      </c>
      <c r="G23" s="39">
        <f>'Denuncias-Renuncias'!L23/'Denuncias-Renuncias'!G23</f>
        <v>0.23765973440240543</v>
      </c>
      <c r="H23" s="39">
        <f>'Denuncias-Renuncias'!M23/'Denuncias-Renuncias'!G23</f>
        <v>4.3222250062640945E-2</v>
      </c>
      <c r="I23" s="39">
        <f>'Denuncias-Renuncias'!N23/'Denuncias-Renuncias'!G23</f>
        <v>3.8336256577298923E-2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8.4781687155574396E-4</v>
      </c>
      <c r="D24" s="39">
        <f>'Denuncias-Renuncias'!I24/'Denuncias-Renuncias'!G24</f>
        <v>0</v>
      </c>
      <c r="E24" s="39">
        <f>'Denuncias-Renuncias'!J24/'Denuncias-Renuncias'!G24</f>
        <v>0.77829588808817296</v>
      </c>
      <c r="F24" s="39">
        <f>'Denuncias-Renuncias'!K24/'Denuncias-Renuncias'!G24</f>
        <v>1.8651971174226366E-2</v>
      </c>
      <c r="G24" s="39">
        <f>'Denuncias-Renuncias'!L24/'Denuncias-Renuncias'!G24</f>
        <v>0.14497668503603223</v>
      </c>
      <c r="H24" s="39">
        <f>'Denuncias-Renuncias'!M24/'Denuncias-Renuncias'!G24</f>
        <v>5.6803730394234843E-2</v>
      </c>
      <c r="I24" s="39">
        <f>'Denuncias-Renuncias'!N24/'Denuncias-Renuncias'!G24</f>
        <v>4.2390843577787198E-4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2.3228803716608595E-3</v>
      </c>
      <c r="D25" s="39">
        <f>'Denuncias-Renuncias'!I25/'Denuncias-Renuncias'!G25</f>
        <v>2.3228803716608595E-3</v>
      </c>
      <c r="E25" s="39">
        <f>'Denuncias-Renuncias'!J25/'Denuncias-Renuncias'!G25</f>
        <v>0.78977932636469217</v>
      </c>
      <c r="F25" s="39">
        <f>'Denuncias-Renuncias'!K25/'Denuncias-Renuncias'!G25</f>
        <v>2.7874564459930314E-2</v>
      </c>
      <c r="G25" s="39">
        <f>'Denuncias-Renuncias'!L25/'Denuncias-Renuncias'!G25</f>
        <v>0.15098722415795587</v>
      </c>
      <c r="H25" s="39">
        <f>'Denuncias-Renuncias'!M25/'Denuncias-Renuncias'!G25</f>
        <v>8.130081300813009E-3</v>
      </c>
      <c r="I25" s="39">
        <f>'Denuncias-Renuncias'!N25/'Denuncias-Renuncias'!G25</f>
        <v>1.8583042973286876E-2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1.2559808612440191E-2</v>
      </c>
      <c r="D26" s="39">
        <f>'Denuncias-Renuncias'!I26/'Denuncias-Renuncias'!G26</f>
        <v>1.1961722488038277E-3</v>
      </c>
      <c r="E26" s="39">
        <f>'Denuncias-Renuncias'!J26/'Denuncias-Renuncias'!G26</f>
        <v>0.62858851674641147</v>
      </c>
      <c r="F26" s="39">
        <f>'Denuncias-Renuncias'!K26/'Denuncias-Renuncias'!G26</f>
        <v>5.9808612440191387E-3</v>
      </c>
      <c r="G26" s="39">
        <f>'Denuncias-Renuncias'!L26/'Denuncias-Renuncias'!G26</f>
        <v>0.28468899521531099</v>
      </c>
      <c r="H26" s="39">
        <f>'Denuncias-Renuncias'!M26/'Denuncias-Renuncias'!G26</f>
        <v>4.9641148325358854E-2</v>
      </c>
      <c r="I26" s="39">
        <f>'Denuncias-Renuncias'!N26/'Denuncias-Renuncias'!G26</f>
        <v>1.7344497607655503E-2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0</v>
      </c>
      <c r="D27" s="39">
        <f>'Denuncias-Renuncias'!I27/'Denuncias-Renuncias'!G27</f>
        <v>0</v>
      </c>
      <c r="E27" s="39">
        <f>'Denuncias-Renuncias'!J27/'Denuncias-Renuncias'!G27</f>
        <v>0.95967741935483875</v>
      </c>
      <c r="F27" s="39">
        <f>'Denuncias-Renuncias'!K27/'Denuncias-Renuncias'!G27</f>
        <v>0</v>
      </c>
      <c r="G27" s="39">
        <f>'Denuncias-Renuncias'!L27/'Denuncias-Renuncias'!G27</f>
        <v>4.0322580645161289E-2</v>
      </c>
      <c r="H27" s="39">
        <f>'Denuncias-Renuncias'!M27/'Denuncias-Renuncias'!G27</f>
        <v>0</v>
      </c>
      <c r="I27" s="39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8.4878354063991236E-3</v>
      </c>
      <c r="D28" s="40">
        <f>'Denuncias-Renuncias'!I28/'Denuncias-Renuncias'!G28</f>
        <v>1.7992646483611047E-3</v>
      </c>
      <c r="E28" s="40">
        <f>'Denuncias-Renuncias'!J28/'Denuncias-Renuncias'!G28</f>
        <v>0.69169991394821251</v>
      </c>
      <c r="F28" s="40">
        <f>'Denuncias-Renuncias'!K28/'Denuncias-Renuncias'!G28</f>
        <v>1.5411092857701635E-2</v>
      </c>
      <c r="G28" s="40">
        <f>'Denuncias-Renuncias'!L28/'Denuncias-Renuncias'!G28</f>
        <v>0.16682312446217631</v>
      </c>
      <c r="H28" s="40">
        <f>'Denuncias-Renuncias'!M28/'Denuncias-Renuncias'!G28</f>
        <v>7.9910819056559487E-2</v>
      </c>
      <c r="I28" s="40">
        <f>'Denuncias-Renuncias'!N28/'Denuncias-Renuncias'!G28</f>
        <v>3.5867949620589847E-2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8" spans="2:9" ht="36" customHeight="1" x14ac:dyDescent="0.2">
      <c r="B8" s="14"/>
      <c r="C8" s="77" t="s">
        <v>203</v>
      </c>
      <c r="D8" s="77"/>
      <c r="E8" s="77"/>
      <c r="F8" s="77"/>
      <c r="G8" s="77" t="s">
        <v>204</v>
      </c>
      <c r="H8" s="77"/>
      <c r="I8" s="77"/>
    </row>
    <row r="9" spans="2:9" ht="72" thickBot="1" x14ac:dyDescent="0.25">
      <c r="B9" s="36"/>
      <c r="C9" s="21" t="s">
        <v>205</v>
      </c>
      <c r="D9" s="21" t="s">
        <v>206</v>
      </c>
      <c r="E9" s="21" t="s">
        <v>207</v>
      </c>
      <c r="F9" s="21" t="s">
        <v>208</v>
      </c>
      <c r="G9" s="21" t="s">
        <v>209</v>
      </c>
      <c r="H9" s="21" t="s">
        <v>210</v>
      </c>
      <c r="I9" s="21" t="s">
        <v>211</v>
      </c>
    </row>
    <row r="10" spans="2:9" ht="20.100000000000001" customHeight="1" thickBot="1" x14ac:dyDescent="0.25">
      <c r="B10" s="3" t="s">
        <v>22</v>
      </c>
      <c r="C10" s="18">
        <v>98</v>
      </c>
      <c r="D10" s="18">
        <v>449</v>
      </c>
      <c r="E10" s="18">
        <v>46</v>
      </c>
      <c r="F10" s="18">
        <v>593</v>
      </c>
      <c r="G10" s="18">
        <v>3255</v>
      </c>
      <c r="H10" s="18">
        <v>23</v>
      </c>
      <c r="I10" s="18">
        <v>3278</v>
      </c>
    </row>
    <row r="11" spans="2:9" ht="20.100000000000001" customHeight="1" thickBot="1" x14ac:dyDescent="0.25">
      <c r="B11" s="4" t="s">
        <v>23</v>
      </c>
      <c r="C11" s="19">
        <v>2</v>
      </c>
      <c r="D11" s="19">
        <v>11</v>
      </c>
      <c r="E11" s="19">
        <v>15</v>
      </c>
      <c r="F11" s="19">
        <v>28</v>
      </c>
      <c r="G11" s="19">
        <v>403</v>
      </c>
      <c r="H11" s="19">
        <v>1</v>
      </c>
      <c r="I11" s="19">
        <v>404</v>
      </c>
    </row>
    <row r="12" spans="2:9" ht="20.100000000000001" customHeight="1" thickBot="1" x14ac:dyDescent="0.25">
      <c r="B12" s="4" t="s">
        <v>24</v>
      </c>
      <c r="C12" s="19">
        <v>1</v>
      </c>
      <c r="D12" s="19">
        <v>5</v>
      </c>
      <c r="E12" s="19">
        <v>1</v>
      </c>
      <c r="F12" s="19">
        <v>7</v>
      </c>
      <c r="G12" s="19">
        <v>276</v>
      </c>
      <c r="H12" s="19">
        <v>0</v>
      </c>
      <c r="I12" s="19">
        <v>276</v>
      </c>
    </row>
    <row r="13" spans="2:9" ht="20.100000000000001" customHeight="1" thickBot="1" x14ac:dyDescent="0.25">
      <c r="B13" s="4" t="s">
        <v>25</v>
      </c>
      <c r="C13" s="19">
        <v>13</v>
      </c>
      <c r="D13" s="19">
        <v>3</v>
      </c>
      <c r="E13" s="19">
        <v>10</v>
      </c>
      <c r="F13" s="19">
        <v>26</v>
      </c>
      <c r="G13" s="19">
        <v>831</v>
      </c>
      <c r="H13" s="19">
        <v>0</v>
      </c>
      <c r="I13" s="19">
        <v>831</v>
      </c>
    </row>
    <row r="14" spans="2:9" ht="20.100000000000001" customHeight="1" thickBot="1" x14ac:dyDescent="0.25">
      <c r="B14" s="4" t="s">
        <v>26</v>
      </c>
      <c r="C14" s="19">
        <v>87</v>
      </c>
      <c r="D14" s="19">
        <v>31</v>
      </c>
      <c r="E14" s="19">
        <v>15</v>
      </c>
      <c r="F14" s="19">
        <v>133</v>
      </c>
      <c r="G14" s="19">
        <v>1129</v>
      </c>
      <c r="H14" s="19">
        <v>13</v>
      </c>
      <c r="I14" s="19">
        <v>1142</v>
      </c>
    </row>
    <row r="15" spans="2:9" ht="20.100000000000001" customHeight="1" thickBot="1" x14ac:dyDescent="0.25">
      <c r="B15" s="4" t="s">
        <v>27</v>
      </c>
      <c r="C15" s="19">
        <v>2</v>
      </c>
      <c r="D15" s="19">
        <v>7</v>
      </c>
      <c r="E15" s="19">
        <v>10</v>
      </c>
      <c r="F15" s="19">
        <v>19</v>
      </c>
      <c r="G15" s="19">
        <v>223</v>
      </c>
      <c r="H15" s="19">
        <v>0</v>
      </c>
      <c r="I15" s="19">
        <v>223</v>
      </c>
    </row>
    <row r="16" spans="2:9" ht="20.100000000000001" customHeight="1" thickBot="1" x14ac:dyDescent="0.25">
      <c r="B16" s="4" t="s">
        <v>28</v>
      </c>
      <c r="C16" s="19">
        <v>16</v>
      </c>
      <c r="D16" s="19">
        <v>16</v>
      </c>
      <c r="E16" s="19">
        <v>0</v>
      </c>
      <c r="F16" s="19">
        <v>32</v>
      </c>
      <c r="G16" s="19">
        <v>437</v>
      </c>
      <c r="H16" s="19">
        <v>0</v>
      </c>
      <c r="I16" s="19">
        <v>437</v>
      </c>
    </row>
    <row r="17" spans="2:9" ht="20.100000000000001" customHeight="1" thickBot="1" x14ac:dyDescent="0.25">
      <c r="B17" s="4" t="s">
        <v>29</v>
      </c>
      <c r="C17" s="19">
        <v>1</v>
      </c>
      <c r="D17" s="19">
        <v>0</v>
      </c>
      <c r="E17" s="19">
        <v>5</v>
      </c>
      <c r="F17" s="19">
        <v>6</v>
      </c>
      <c r="G17" s="19">
        <v>645</v>
      </c>
      <c r="H17" s="19">
        <v>0</v>
      </c>
      <c r="I17" s="19">
        <v>645</v>
      </c>
    </row>
    <row r="18" spans="2:9" ht="20.100000000000001" customHeight="1" thickBot="1" x14ac:dyDescent="0.25">
      <c r="B18" s="4" t="s">
        <v>30</v>
      </c>
      <c r="C18" s="19">
        <v>34</v>
      </c>
      <c r="D18" s="19">
        <v>69</v>
      </c>
      <c r="E18" s="19">
        <v>12</v>
      </c>
      <c r="F18" s="19">
        <v>115</v>
      </c>
      <c r="G18" s="19">
        <v>2266</v>
      </c>
      <c r="H18" s="19">
        <v>66</v>
      </c>
      <c r="I18" s="19">
        <v>2332</v>
      </c>
    </row>
    <row r="19" spans="2:9" ht="20.100000000000001" customHeight="1" thickBot="1" x14ac:dyDescent="0.25">
      <c r="B19" s="4" t="s">
        <v>31</v>
      </c>
      <c r="C19" s="19">
        <v>110</v>
      </c>
      <c r="D19" s="19">
        <v>43</v>
      </c>
      <c r="E19" s="19">
        <v>32</v>
      </c>
      <c r="F19" s="19">
        <v>185</v>
      </c>
      <c r="G19" s="19">
        <v>1825</v>
      </c>
      <c r="H19" s="19">
        <v>28</v>
      </c>
      <c r="I19" s="19">
        <v>1853</v>
      </c>
    </row>
    <row r="20" spans="2:9" ht="20.100000000000001" customHeight="1" thickBot="1" x14ac:dyDescent="0.25">
      <c r="B20" s="4" t="s">
        <v>32</v>
      </c>
      <c r="C20" s="19">
        <v>11</v>
      </c>
      <c r="D20" s="19">
        <v>0</v>
      </c>
      <c r="E20" s="19">
        <v>0</v>
      </c>
      <c r="F20" s="19">
        <v>11</v>
      </c>
      <c r="G20" s="19">
        <v>267</v>
      </c>
      <c r="H20" s="19">
        <v>0</v>
      </c>
      <c r="I20" s="19">
        <v>267</v>
      </c>
    </row>
    <row r="21" spans="2:9" ht="20.100000000000001" customHeight="1" thickBot="1" x14ac:dyDescent="0.25">
      <c r="B21" s="4" t="s">
        <v>33</v>
      </c>
      <c r="C21" s="19">
        <v>7</v>
      </c>
      <c r="D21" s="19">
        <v>10</v>
      </c>
      <c r="E21" s="19">
        <v>2</v>
      </c>
      <c r="F21" s="19">
        <v>19</v>
      </c>
      <c r="G21" s="19">
        <v>711</v>
      </c>
      <c r="H21" s="19">
        <v>1</v>
      </c>
      <c r="I21" s="19">
        <v>712</v>
      </c>
    </row>
    <row r="22" spans="2:9" ht="20.100000000000001" customHeight="1" thickBot="1" x14ac:dyDescent="0.25">
      <c r="B22" s="4" t="s">
        <v>34</v>
      </c>
      <c r="C22" s="19">
        <v>58</v>
      </c>
      <c r="D22" s="19">
        <v>97</v>
      </c>
      <c r="E22" s="19">
        <v>2</v>
      </c>
      <c r="F22" s="19">
        <v>157</v>
      </c>
      <c r="G22" s="19">
        <v>3497</v>
      </c>
      <c r="H22" s="19">
        <v>2</v>
      </c>
      <c r="I22" s="19">
        <v>3499</v>
      </c>
    </row>
    <row r="23" spans="2:9" ht="20.100000000000001" customHeight="1" thickBot="1" x14ac:dyDescent="0.25">
      <c r="B23" s="4" t="s">
        <v>35</v>
      </c>
      <c r="C23" s="19">
        <v>4</v>
      </c>
      <c r="D23" s="19">
        <v>9</v>
      </c>
      <c r="E23" s="19">
        <v>16</v>
      </c>
      <c r="F23" s="19">
        <v>29</v>
      </c>
      <c r="G23" s="19">
        <v>936</v>
      </c>
      <c r="H23" s="19">
        <v>8</v>
      </c>
      <c r="I23" s="19">
        <v>944</v>
      </c>
    </row>
    <row r="24" spans="2:9" ht="20.100000000000001" customHeight="1" thickBot="1" x14ac:dyDescent="0.25">
      <c r="B24" s="4" t="s">
        <v>36</v>
      </c>
      <c r="C24" s="19">
        <v>17</v>
      </c>
      <c r="D24" s="19">
        <v>0</v>
      </c>
      <c r="E24" s="19">
        <v>0</v>
      </c>
      <c r="F24" s="19">
        <v>17</v>
      </c>
      <c r="G24" s="19">
        <v>200</v>
      </c>
      <c r="H24" s="19">
        <v>6</v>
      </c>
      <c r="I24" s="19">
        <v>206</v>
      </c>
    </row>
    <row r="25" spans="2:9" ht="20.100000000000001" customHeight="1" thickBot="1" x14ac:dyDescent="0.25">
      <c r="B25" s="5" t="s">
        <v>37</v>
      </c>
      <c r="C25" s="19">
        <v>8</v>
      </c>
      <c r="D25" s="19">
        <v>7</v>
      </c>
      <c r="E25" s="19">
        <v>13</v>
      </c>
      <c r="F25" s="19">
        <v>28</v>
      </c>
      <c r="G25" s="19">
        <v>542</v>
      </c>
      <c r="H25" s="19">
        <v>12</v>
      </c>
      <c r="I25" s="19">
        <v>554</v>
      </c>
    </row>
    <row r="26" spans="2:9" ht="20.100000000000001" customHeight="1" thickBot="1" x14ac:dyDescent="0.25">
      <c r="B26" s="6" t="s">
        <v>38</v>
      </c>
      <c r="C26" s="20">
        <v>0</v>
      </c>
      <c r="D26" s="20">
        <v>2</v>
      </c>
      <c r="E26" s="20">
        <v>0</v>
      </c>
      <c r="F26" s="20">
        <v>2</v>
      </c>
      <c r="G26" s="20">
        <v>71</v>
      </c>
      <c r="H26" s="20">
        <v>0</v>
      </c>
      <c r="I26" s="20">
        <v>71</v>
      </c>
    </row>
    <row r="27" spans="2:9" ht="20.100000000000001" customHeight="1" thickBot="1" x14ac:dyDescent="0.25">
      <c r="B27" s="7" t="s">
        <v>39</v>
      </c>
      <c r="C27" s="9">
        <f>SUM(C10:C26)</f>
        <v>469</v>
      </c>
      <c r="D27" s="9">
        <f t="shared" ref="D27:I27" si="0">SUM(D10:D26)</f>
        <v>759</v>
      </c>
      <c r="E27" s="9">
        <f t="shared" si="0"/>
        <v>179</v>
      </c>
      <c r="F27" s="9">
        <f t="shared" si="0"/>
        <v>1407</v>
      </c>
      <c r="G27" s="9">
        <f t="shared" si="0"/>
        <v>17514</v>
      </c>
      <c r="H27" s="9">
        <f t="shared" si="0"/>
        <v>160</v>
      </c>
      <c r="I27" s="9">
        <f t="shared" si="0"/>
        <v>17674</v>
      </c>
    </row>
    <row r="28" spans="2:9" x14ac:dyDescent="0.2">
      <c r="C28" s="54"/>
      <c r="D28" s="54"/>
      <c r="E28" s="54"/>
      <c r="F28" s="54"/>
      <c r="G28" s="54"/>
      <c r="H28" s="54"/>
      <c r="I28" s="54"/>
    </row>
  </sheetData>
  <mergeCells count="2">
    <mergeCell ref="C8:F8"/>
    <mergeCell ref="G8:I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V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3" max="13" width="23.5" bestFit="1" customWidth="1"/>
    <col min="14" max="14" width="12.75" bestFit="1" customWidth="1"/>
    <col min="15" max="18" width="14.625" customWidth="1"/>
    <col min="19" max="19" width="20.875" bestFit="1" customWidth="1"/>
    <col min="20" max="20" width="13.25" hidden="1" customWidth="1"/>
    <col min="21" max="21" width="13.875" hidden="1" customWidth="1"/>
    <col min="22" max="22" width="11.75" hidden="1" customWidth="1"/>
    <col min="23" max="23" width="8.625" customWidth="1"/>
  </cols>
  <sheetData>
    <row r="7" spans="2:22" ht="46.5" customHeight="1" x14ac:dyDescent="0.2"/>
    <row r="9" spans="2:22" ht="41.25" customHeight="1" x14ac:dyDescent="0.2">
      <c r="B9" s="14"/>
      <c r="C9" s="92" t="s">
        <v>212</v>
      </c>
      <c r="D9" s="93"/>
      <c r="E9" s="93"/>
      <c r="F9" s="93"/>
      <c r="G9" s="93"/>
      <c r="H9" s="94"/>
      <c r="M9" s="14"/>
      <c r="N9" s="95" t="s">
        <v>220</v>
      </c>
      <c r="O9" s="96"/>
      <c r="P9" s="96"/>
      <c r="Q9" s="96"/>
      <c r="R9" s="96"/>
      <c r="S9" s="48"/>
    </row>
    <row r="10" spans="2:22" ht="41.25" customHeight="1" x14ac:dyDescent="0.2">
      <c r="B10" s="14"/>
      <c r="C10" s="78" t="s">
        <v>213</v>
      </c>
      <c r="D10" s="78"/>
      <c r="E10" s="78" t="s">
        <v>214</v>
      </c>
      <c r="F10" s="78"/>
      <c r="G10" s="78" t="s">
        <v>215</v>
      </c>
      <c r="H10" s="78" t="s">
        <v>75</v>
      </c>
      <c r="M10" s="14"/>
      <c r="N10" s="78" t="s">
        <v>213</v>
      </c>
      <c r="O10" s="78"/>
      <c r="P10" s="78" t="s">
        <v>214</v>
      </c>
      <c r="Q10" s="78"/>
      <c r="R10" s="78" t="s">
        <v>215</v>
      </c>
      <c r="S10" s="97"/>
    </row>
    <row r="11" spans="2:22" ht="41.25" customHeight="1" thickBot="1" x14ac:dyDescent="0.25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8"/>
      <c r="H11" s="78"/>
      <c r="M11" s="14"/>
      <c r="N11" s="15" t="s">
        <v>216</v>
      </c>
      <c r="O11" s="15" t="s">
        <v>217</v>
      </c>
      <c r="P11" s="15" t="s">
        <v>218</v>
      </c>
      <c r="Q11" s="15" t="s">
        <v>219</v>
      </c>
      <c r="R11" s="78"/>
      <c r="S11" s="97"/>
      <c r="T11" s="15" t="s">
        <v>221</v>
      </c>
      <c r="U11" s="15" t="s">
        <v>222</v>
      </c>
      <c r="V11" s="15" t="s">
        <v>52</v>
      </c>
    </row>
    <row r="12" spans="2:22" ht="20.100000000000001" customHeight="1" thickBot="1" x14ac:dyDescent="0.25">
      <c r="B12" s="3" t="s">
        <v>22</v>
      </c>
      <c r="C12" s="51">
        <f t="shared" ref="C12:C29" si="0">+N12/V12</f>
        <v>2.0176276945948816E-2</v>
      </c>
      <c r="D12" s="51">
        <f t="shared" ref="D12:D29" si="1">+O12/V12</f>
        <v>0.15779972390357863</v>
      </c>
      <c r="E12" s="51">
        <f t="shared" ref="E12:E29" si="2">+P12/V12</f>
        <v>6.2971222257619197E-2</v>
      </c>
      <c r="F12" s="51">
        <f t="shared" ref="F12:F29" si="3">+Q12/V12</f>
        <v>0.34809387278326431</v>
      </c>
      <c r="G12" s="51">
        <f t="shared" ref="G12:G29" si="4">+R12/V12</f>
        <v>0.18965700329191887</v>
      </c>
      <c r="H12" s="51">
        <f>1-C12-D12-E12-F12-G12</f>
        <v>0.22130190081767015</v>
      </c>
      <c r="M12" s="3" t="s">
        <v>22</v>
      </c>
      <c r="N12" s="18">
        <v>190</v>
      </c>
      <c r="O12" s="18">
        <v>1486</v>
      </c>
      <c r="P12" s="18">
        <v>593</v>
      </c>
      <c r="Q12" s="18">
        <v>3278</v>
      </c>
      <c r="R12" s="18">
        <v>1786</v>
      </c>
      <c r="S12" s="10"/>
      <c r="T12" s="31">
        <v>7636</v>
      </c>
      <c r="U12" s="31">
        <v>5</v>
      </c>
      <c r="V12" s="31">
        <f>T12-U12+R12</f>
        <v>9417</v>
      </c>
    </row>
    <row r="13" spans="2:22" ht="20.100000000000001" customHeight="1" thickBot="1" x14ac:dyDescent="0.25">
      <c r="B13" s="4" t="s">
        <v>23</v>
      </c>
      <c r="C13" s="51">
        <f t="shared" si="0"/>
        <v>1.7189835575485798E-2</v>
      </c>
      <c r="D13" s="51">
        <f t="shared" si="1"/>
        <v>0.18385650224215247</v>
      </c>
      <c r="E13" s="51">
        <f t="shared" si="2"/>
        <v>2.0926756352765322E-2</v>
      </c>
      <c r="F13" s="51">
        <f t="shared" si="3"/>
        <v>0.30194319880418535</v>
      </c>
      <c r="G13" s="51">
        <f t="shared" si="4"/>
        <v>0.15545590433482809</v>
      </c>
      <c r="H13" s="51">
        <f t="shared" ref="H13:H29" si="5">1-C13-D13-E13-F13-G13</f>
        <v>0.320627802690583</v>
      </c>
      <c r="M13" s="4" t="s">
        <v>23</v>
      </c>
      <c r="N13" s="19">
        <v>23</v>
      </c>
      <c r="O13" s="19">
        <v>246</v>
      </c>
      <c r="P13" s="19">
        <v>28</v>
      </c>
      <c r="Q13" s="19">
        <v>404</v>
      </c>
      <c r="R13" s="19">
        <v>208</v>
      </c>
      <c r="S13" s="10"/>
      <c r="T13" s="31">
        <v>1137</v>
      </c>
      <c r="U13" s="31">
        <v>7</v>
      </c>
      <c r="V13" s="31">
        <f t="shared" ref="V13:V29" si="6">T13-U13+R13</f>
        <v>1338</v>
      </c>
    </row>
    <row r="14" spans="2:22" ht="20.100000000000001" customHeight="1" thickBot="1" x14ac:dyDescent="0.25">
      <c r="B14" s="4" t="s">
        <v>24</v>
      </c>
      <c r="C14" s="51">
        <f t="shared" si="0"/>
        <v>7.7619663648124193E-3</v>
      </c>
      <c r="D14" s="51">
        <f t="shared" si="1"/>
        <v>0.23285899094437257</v>
      </c>
      <c r="E14" s="51">
        <f t="shared" si="2"/>
        <v>9.0556274256144882E-3</v>
      </c>
      <c r="F14" s="51">
        <f t="shared" si="3"/>
        <v>0.35705045278137126</v>
      </c>
      <c r="G14" s="51">
        <f t="shared" si="4"/>
        <v>0.27943078913324709</v>
      </c>
      <c r="H14" s="51">
        <f t="shared" si="5"/>
        <v>0.11384217335058217</v>
      </c>
      <c r="M14" s="4" t="s">
        <v>24</v>
      </c>
      <c r="N14" s="19">
        <v>6</v>
      </c>
      <c r="O14" s="19">
        <v>180</v>
      </c>
      <c r="P14" s="19">
        <v>7</v>
      </c>
      <c r="Q14" s="19">
        <v>276</v>
      </c>
      <c r="R14" s="19">
        <v>216</v>
      </c>
      <c r="S14" s="10"/>
      <c r="T14" s="31">
        <v>557</v>
      </c>
      <c r="U14" s="31">
        <v>0</v>
      </c>
      <c r="V14" s="31">
        <f t="shared" si="6"/>
        <v>773</v>
      </c>
    </row>
    <row r="15" spans="2:22" ht="20.100000000000001" customHeight="1" thickBot="1" x14ac:dyDescent="0.25">
      <c r="B15" s="4" t="s">
        <v>25</v>
      </c>
      <c r="C15" s="51">
        <f t="shared" si="0"/>
        <v>5.8386411889596599E-3</v>
      </c>
      <c r="D15" s="51">
        <f t="shared" si="1"/>
        <v>0.13322717622080679</v>
      </c>
      <c r="E15" s="51">
        <f t="shared" si="2"/>
        <v>1.3800424628450107E-2</v>
      </c>
      <c r="F15" s="51">
        <f t="shared" si="3"/>
        <v>0.44108280254777071</v>
      </c>
      <c r="G15" s="51">
        <f t="shared" si="4"/>
        <v>0.17409766454352441</v>
      </c>
      <c r="H15" s="51">
        <f t="shared" si="5"/>
        <v>0.23195329087048824</v>
      </c>
      <c r="M15" s="4" t="s">
        <v>25</v>
      </c>
      <c r="N15" s="19">
        <v>11</v>
      </c>
      <c r="O15" s="19">
        <v>251</v>
      </c>
      <c r="P15" s="19">
        <v>26</v>
      </c>
      <c r="Q15" s="19">
        <v>831</v>
      </c>
      <c r="R15" s="19">
        <v>328</v>
      </c>
      <c r="S15" s="10"/>
      <c r="T15" s="31">
        <v>1556</v>
      </c>
      <c r="U15" s="31">
        <v>0</v>
      </c>
      <c r="V15" s="31">
        <f t="shared" si="6"/>
        <v>1884</v>
      </c>
    </row>
    <row r="16" spans="2:22" ht="20.100000000000001" customHeight="1" thickBot="1" x14ac:dyDescent="0.25">
      <c r="B16" s="4" t="s">
        <v>26</v>
      </c>
      <c r="C16" s="51">
        <f t="shared" si="0"/>
        <v>1.2600229095074456E-2</v>
      </c>
      <c r="D16" s="51">
        <f t="shared" si="1"/>
        <v>0.33295150820924019</v>
      </c>
      <c r="E16" s="51">
        <f t="shared" si="2"/>
        <v>5.0782741504390987E-2</v>
      </c>
      <c r="F16" s="51">
        <f t="shared" si="3"/>
        <v>0.43604429171439479</v>
      </c>
      <c r="G16" s="51">
        <f t="shared" si="4"/>
        <v>6.4910271095838107E-2</v>
      </c>
      <c r="H16" s="51">
        <f t="shared" si="5"/>
        <v>0.10271095838106145</v>
      </c>
      <c r="M16" s="4" t="s">
        <v>26</v>
      </c>
      <c r="N16" s="19">
        <v>33</v>
      </c>
      <c r="O16" s="19">
        <v>872</v>
      </c>
      <c r="P16" s="19">
        <v>133</v>
      </c>
      <c r="Q16" s="19">
        <v>1142</v>
      </c>
      <c r="R16" s="19">
        <v>170</v>
      </c>
      <c r="S16" s="10"/>
      <c r="T16" s="31">
        <v>2453</v>
      </c>
      <c r="U16" s="31">
        <v>4</v>
      </c>
      <c r="V16" s="31">
        <f t="shared" si="6"/>
        <v>2619</v>
      </c>
    </row>
    <row r="17" spans="2:22" ht="20.100000000000001" customHeight="1" thickBot="1" x14ac:dyDescent="0.25">
      <c r="B17" s="4" t="s">
        <v>27</v>
      </c>
      <c r="C17" s="51">
        <f t="shared" si="0"/>
        <v>1.9780219780219779E-2</v>
      </c>
      <c r="D17" s="51">
        <f t="shared" si="1"/>
        <v>0.20439560439560439</v>
      </c>
      <c r="E17" s="51">
        <f t="shared" si="2"/>
        <v>4.1758241758241756E-2</v>
      </c>
      <c r="F17" s="51">
        <f t="shared" si="3"/>
        <v>0.49010989010989009</v>
      </c>
      <c r="G17" s="51">
        <f t="shared" si="4"/>
        <v>0.16263736263736264</v>
      </c>
      <c r="H17" s="51">
        <f t="shared" si="5"/>
        <v>8.131868131868128E-2</v>
      </c>
      <c r="M17" s="4" t="s">
        <v>27</v>
      </c>
      <c r="N17" s="19">
        <v>9</v>
      </c>
      <c r="O17" s="19">
        <v>93</v>
      </c>
      <c r="P17" s="19">
        <v>19</v>
      </c>
      <c r="Q17" s="19">
        <v>223</v>
      </c>
      <c r="R17" s="19">
        <v>74</v>
      </c>
      <c r="S17" s="10"/>
      <c r="T17" s="31">
        <v>381</v>
      </c>
      <c r="U17" s="31">
        <v>0</v>
      </c>
      <c r="V17" s="31">
        <f t="shared" si="6"/>
        <v>455</v>
      </c>
    </row>
    <row r="18" spans="2:22" ht="20.100000000000001" customHeight="1" thickBot="1" x14ac:dyDescent="0.25">
      <c r="B18" s="4" t="s">
        <v>28</v>
      </c>
      <c r="C18" s="51">
        <f t="shared" si="0"/>
        <v>1.7825311942959002E-2</v>
      </c>
      <c r="D18" s="51">
        <f t="shared" si="1"/>
        <v>0.1408199643493761</v>
      </c>
      <c r="E18" s="51">
        <f t="shared" si="2"/>
        <v>2.8520499108734401E-2</v>
      </c>
      <c r="F18" s="51">
        <f t="shared" si="3"/>
        <v>0.38948306595365417</v>
      </c>
      <c r="G18" s="51">
        <f t="shared" si="4"/>
        <v>0.24598930481283424</v>
      </c>
      <c r="H18" s="51">
        <f t="shared" si="5"/>
        <v>0.17736185383244199</v>
      </c>
      <c r="M18" s="4" t="s">
        <v>28</v>
      </c>
      <c r="N18" s="19">
        <v>20</v>
      </c>
      <c r="O18" s="19">
        <v>158</v>
      </c>
      <c r="P18" s="19">
        <v>32</v>
      </c>
      <c r="Q18" s="19">
        <v>437</v>
      </c>
      <c r="R18" s="19">
        <v>276</v>
      </c>
      <c r="S18" s="10"/>
      <c r="T18" s="31">
        <v>846</v>
      </c>
      <c r="U18" s="31">
        <v>0</v>
      </c>
      <c r="V18" s="31">
        <f t="shared" si="6"/>
        <v>1122</v>
      </c>
    </row>
    <row r="19" spans="2:22" ht="20.100000000000001" customHeight="1" thickBot="1" x14ac:dyDescent="0.25">
      <c r="B19" s="4" t="s">
        <v>29</v>
      </c>
      <c r="C19" s="51">
        <f t="shared" si="0"/>
        <v>2.3121387283236993E-2</v>
      </c>
      <c r="D19" s="51">
        <f t="shared" si="1"/>
        <v>0.22326589595375723</v>
      </c>
      <c r="E19" s="51">
        <f t="shared" si="2"/>
        <v>4.335260115606936E-3</v>
      </c>
      <c r="F19" s="51">
        <f t="shared" si="3"/>
        <v>0.46604046242774566</v>
      </c>
      <c r="G19" s="51">
        <f t="shared" si="4"/>
        <v>0.17413294797687862</v>
      </c>
      <c r="H19" s="51">
        <f t="shared" si="5"/>
        <v>0.10910404624277459</v>
      </c>
      <c r="M19" s="4" t="s">
        <v>29</v>
      </c>
      <c r="N19" s="19">
        <v>32</v>
      </c>
      <c r="O19" s="19">
        <v>309</v>
      </c>
      <c r="P19" s="19">
        <v>6</v>
      </c>
      <c r="Q19" s="19">
        <v>645</v>
      </c>
      <c r="R19" s="19">
        <v>241</v>
      </c>
      <c r="S19" s="10"/>
      <c r="T19" s="31">
        <v>1143</v>
      </c>
      <c r="U19" s="31">
        <v>0</v>
      </c>
      <c r="V19" s="31">
        <f t="shared" si="6"/>
        <v>1384</v>
      </c>
    </row>
    <row r="20" spans="2:22" ht="20.100000000000001" customHeight="1" thickBot="1" x14ac:dyDescent="0.25">
      <c r="B20" s="4" t="s">
        <v>30</v>
      </c>
      <c r="C20" s="51">
        <f t="shared" si="0"/>
        <v>1.4938335938857043E-2</v>
      </c>
      <c r="D20" s="51">
        <f t="shared" si="1"/>
        <v>8.7024491922876493E-2</v>
      </c>
      <c r="E20" s="51">
        <f t="shared" si="2"/>
        <v>1.9975681778704187E-2</v>
      </c>
      <c r="F20" s="51">
        <f t="shared" si="3"/>
        <v>0.405072086155984</v>
      </c>
      <c r="G20" s="51">
        <f t="shared" si="4"/>
        <v>0.29963522668056281</v>
      </c>
      <c r="H20" s="51">
        <f t="shared" si="5"/>
        <v>0.17335417752301535</v>
      </c>
      <c r="M20" s="4" t="s">
        <v>30</v>
      </c>
      <c r="N20" s="19">
        <v>86</v>
      </c>
      <c r="O20" s="19">
        <v>501</v>
      </c>
      <c r="P20" s="19">
        <v>115</v>
      </c>
      <c r="Q20" s="19">
        <v>2332</v>
      </c>
      <c r="R20" s="19">
        <v>1725</v>
      </c>
      <c r="S20" s="10"/>
      <c r="T20" s="31">
        <v>4036</v>
      </c>
      <c r="U20" s="31">
        <v>4</v>
      </c>
      <c r="V20" s="31">
        <f t="shared" si="6"/>
        <v>5757</v>
      </c>
    </row>
    <row r="21" spans="2:22" ht="20.100000000000001" customHeight="1" thickBot="1" x14ac:dyDescent="0.25">
      <c r="B21" s="4" t="s">
        <v>31</v>
      </c>
      <c r="C21" s="51">
        <f t="shared" si="0"/>
        <v>1.9367991845056064E-2</v>
      </c>
      <c r="D21" s="51">
        <f t="shared" si="1"/>
        <v>0.19724770642201836</v>
      </c>
      <c r="E21" s="51">
        <f t="shared" si="2"/>
        <v>3.1430513081889232E-2</v>
      </c>
      <c r="F21" s="51">
        <f t="shared" si="3"/>
        <v>0.31481481481481483</v>
      </c>
      <c r="G21" s="51">
        <f t="shared" si="4"/>
        <v>0.1710839279646619</v>
      </c>
      <c r="H21" s="51">
        <f t="shared" si="5"/>
        <v>0.26605504587155948</v>
      </c>
      <c r="M21" s="4" t="s">
        <v>31</v>
      </c>
      <c r="N21" s="19">
        <v>114</v>
      </c>
      <c r="O21" s="19">
        <v>1161</v>
      </c>
      <c r="P21" s="19">
        <v>185</v>
      </c>
      <c r="Q21" s="19">
        <v>1853</v>
      </c>
      <c r="R21" s="19">
        <v>1007</v>
      </c>
      <c r="S21" s="10"/>
      <c r="T21" s="31">
        <v>4880</v>
      </c>
      <c r="U21" s="31">
        <v>1</v>
      </c>
      <c r="V21" s="31">
        <f t="shared" si="6"/>
        <v>5886</v>
      </c>
    </row>
    <row r="22" spans="2:22" ht="20.100000000000001" customHeight="1" thickBot="1" x14ac:dyDescent="0.25">
      <c r="B22" s="4" t="s">
        <v>32</v>
      </c>
      <c r="C22" s="51">
        <f t="shared" si="0"/>
        <v>6.2015503875968991E-3</v>
      </c>
      <c r="D22" s="51">
        <f t="shared" si="1"/>
        <v>0.23720930232558141</v>
      </c>
      <c r="E22" s="51">
        <f t="shared" si="2"/>
        <v>1.7054263565891473E-2</v>
      </c>
      <c r="F22" s="51">
        <f t="shared" si="3"/>
        <v>0.413953488372093</v>
      </c>
      <c r="G22" s="51">
        <f t="shared" si="4"/>
        <v>0.25116279069767444</v>
      </c>
      <c r="H22" s="51">
        <f t="shared" si="5"/>
        <v>7.4418604651162679E-2</v>
      </c>
      <c r="M22" s="4" t="s">
        <v>32</v>
      </c>
      <c r="N22" s="19">
        <v>4</v>
      </c>
      <c r="O22" s="19">
        <v>153</v>
      </c>
      <c r="P22" s="19">
        <v>11</v>
      </c>
      <c r="Q22" s="19">
        <v>267</v>
      </c>
      <c r="R22" s="19">
        <v>162</v>
      </c>
      <c r="S22" s="10"/>
      <c r="T22" s="31">
        <v>483</v>
      </c>
      <c r="U22" s="31">
        <v>0</v>
      </c>
      <c r="V22" s="31">
        <f t="shared" si="6"/>
        <v>645</v>
      </c>
    </row>
    <row r="23" spans="2:22" ht="20.100000000000001" customHeight="1" thickBot="1" x14ac:dyDescent="0.25">
      <c r="B23" s="4" t="s">
        <v>33</v>
      </c>
      <c r="C23" s="51">
        <f t="shared" si="0"/>
        <v>2.4294156270518712E-2</v>
      </c>
      <c r="D23" s="51">
        <f t="shared" si="1"/>
        <v>0.15298752462245568</v>
      </c>
      <c r="E23" s="51">
        <f t="shared" si="2"/>
        <v>1.247537754432042E-2</v>
      </c>
      <c r="F23" s="51">
        <f t="shared" si="3"/>
        <v>0.46749835850295468</v>
      </c>
      <c r="G23" s="51">
        <f t="shared" si="4"/>
        <v>0.21930400525279053</v>
      </c>
      <c r="H23" s="51">
        <f t="shared" si="5"/>
        <v>0.12344057780696005</v>
      </c>
      <c r="M23" s="4" t="s">
        <v>33</v>
      </c>
      <c r="N23" s="19">
        <v>37</v>
      </c>
      <c r="O23" s="19">
        <v>233</v>
      </c>
      <c r="P23" s="19">
        <v>19</v>
      </c>
      <c r="Q23" s="19">
        <v>712</v>
      </c>
      <c r="R23" s="19">
        <v>334</v>
      </c>
      <c r="S23" s="10"/>
      <c r="T23" s="31">
        <v>1191</v>
      </c>
      <c r="U23" s="31">
        <v>2</v>
      </c>
      <c r="V23" s="31">
        <f t="shared" si="6"/>
        <v>1523</v>
      </c>
    </row>
    <row r="24" spans="2:22" ht="20.100000000000001" customHeight="1" thickBot="1" x14ac:dyDescent="0.25">
      <c r="B24" s="4" t="s">
        <v>34</v>
      </c>
      <c r="C24" s="51">
        <f t="shared" si="0"/>
        <v>8.283860278889962E-3</v>
      </c>
      <c r="D24" s="51">
        <f t="shared" si="1"/>
        <v>4.0176722352616316E-2</v>
      </c>
      <c r="E24" s="51">
        <f t="shared" si="2"/>
        <v>2.1676101063095404E-2</v>
      </c>
      <c r="F24" s="51">
        <f t="shared" si="3"/>
        <v>0.48308711859726633</v>
      </c>
      <c r="G24" s="51">
        <f t="shared" si="4"/>
        <v>0.1988126466933591</v>
      </c>
      <c r="H24" s="51">
        <f t="shared" si="5"/>
        <v>0.24796355101477299</v>
      </c>
      <c r="M24" s="4" t="s">
        <v>34</v>
      </c>
      <c r="N24" s="19">
        <v>60</v>
      </c>
      <c r="O24" s="19">
        <v>291</v>
      </c>
      <c r="P24" s="19">
        <v>157</v>
      </c>
      <c r="Q24" s="19">
        <v>3499</v>
      </c>
      <c r="R24" s="19">
        <v>1440</v>
      </c>
      <c r="S24" s="10"/>
      <c r="T24" s="31">
        <v>5810</v>
      </c>
      <c r="U24" s="31">
        <v>7</v>
      </c>
      <c r="V24" s="31">
        <f t="shared" si="6"/>
        <v>7243</v>
      </c>
    </row>
    <row r="25" spans="2:22" ht="20.100000000000001" customHeight="1" thickBot="1" x14ac:dyDescent="0.25">
      <c r="B25" s="4" t="s">
        <v>35</v>
      </c>
      <c r="C25" s="51">
        <f t="shared" si="0"/>
        <v>7.0577856197617996E-3</v>
      </c>
      <c r="D25" s="51">
        <f t="shared" si="1"/>
        <v>0.23511248345831495</v>
      </c>
      <c r="E25" s="51">
        <f t="shared" si="2"/>
        <v>1.2792236435818262E-2</v>
      </c>
      <c r="F25" s="51">
        <f t="shared" si="3"/>
        <v>0.41640935156594616</v>
      </c>
      <c r="G25" s="51">
        <f t="shared" si="4"/>
        <v>9.3956771063078953E-2</v>
      </c>
      <c r="H25" s="51">
        <f t="shared" si="5"/>
        <v>0.2346713718570799</v>
      </c>
      <c r="M25" s="4" t="s">
        <v>35</v>
      </c>
      <c r="N25" s="19">
        <v>16</v>
      </c>
      <c r="O25" s="19">
        <v>533</v>
      </c>
      <c r="P25" s="19">
        <v>29</v>
      </c>
      <c r="Q25" s="19">
        <v>944</v>
      </c>
      <c r="R25" s="19">
        <v>213</v>
      </c>
      <c r="S25" s="10"/>
      <c r="T25" s="31">
        <v>2055</v>
      </c>
      <c r="U25" s="31">
        <v>1</v>
      </c>
      <c r="V25" s="31">
        <f t="shared" si="6"/>
        <v>2267</v>
      </c>
    </row>
    <row r="26" spans="2:22" ht="20.100000000000001" customHeight="1" thickBot="1" x14ac:dyDescent="0.25">
      <c r="B26" s="4" t="s">
        <v>36</v>
      </c>
      <c r="C26" s="51">
        <f t="shared" si="0"/>
        <v>1.2970168612191958E-3</v>
      </c>
      <c r="D26" s="51">
        <f t="shared" si="1"/>
        <v>0.13748378728923477</v>
      </c>
      <c r="E26" s="51">
        <f t="shared" si="2"/>
        <v>2.2049286640726331E-2</v>
      </c>
      <c r="F26" s="51">
        <f t="shared" si="3"/>
        <v>0.26718547341115434</v>
      </c>
      <c r="G26" s="51">
        <f t="shared" si="4"/>
        <v>7.5226977950713356E-2</v>
      </c>
      <c r="H26" s="51">
        <f t="shared" si="5"/>
        <v>0.49675745784695197</v>
      </c>
      <c r="M26" s="4" t="s">
        <v>36</v>
      </c>
      <c r="N26" s="19">
        <v>1</v>
      </c>
      <c r="O26" s="19">
        <v>106</v>
      </c>
      <c r="P26" s="19">
        <v>17</v>
      </c>
      <c r="Q26" s="19">
        <v>206</v>
      </c>
      <c r="R26" s="19">
        <v>58</v>
      </c>
      <c r="S26" s="10"/>
      <c r="T26" s="31">
        <v>713</v>
      </c>
      <c r="U26" s="31">
        <v>0</v>
      </c>
      <c r="V26" s="31">
        <f t="shared" si="6"/>
        <v>771</v>
      </c>
    </row>
    <row r="27" spans="2:22" ht="20.100000000000001" customHeight="1" thickBot="1" x14ac:dyDescent="0.25">
      <c r="B27" s="5" t="s">
        <v>37</v>
      </c>
      <c r="C27" s="51">
        <f t="shared" si="0"/>
        <v>8.5959885386819486E-3</v>
      </c>
      <c r="D27" s="51">
        <f t="shared" si="1"/>
        <v>0.23710601719197708</v>
      </c>
      <c r="E27" s="51">
        <f t="shared" si="2"/>
        <v>2.0057306590257881E-2</v>
      </c>
      <c r="F27" s="51">
        <f t="shared" si="3"/>
        <v>0.3968481375358166</v>
      </c>
      <c r="G27" s="51">
        <f t="shared" si="4"/>
        <v>0.22851002865329512</v>
      </c>
      <c r="H27" s="51">
        <f t="shared" si="5"/>
        <v>0.10888252148997141</v>
      </c>
      <c r="M27" s="5" t="s">
        <v>37</v>
      </c>
      <c r="N27" s="19">
        <v>12</v>
      </c>
      <c r="O27" s="19">
        <v>331</v>
      </c>
      <c r="P27" s="19">
        <v>28</v>
      </c>
      <c r="Q27" s="19">
        <v>554</v>
      </c>
      <c r="R27" s="19">
        <v>319</v>
      </c>
      <c r="S27" s="10"/>
      <c r="T27" s="31">
        <v>1077</v>
      </c>
      <c r="U27" s="31">
        <v>0</v>
      </c>
      <c r="V27" s="31">
        <f t="shared" si="6"/>
        <v>1396</v>
      </c>
    </row>
    <row r="28" spans="2:22" ht="20.100000000000001" customHeight="1" thickBot="1" x14ac:dyDescent="0.25">
      <c r="B28" s="6" t="s">
        <v>38</v>
      </c>
      <c r="C28" s="51">
        <f t="shared" si="0"/>
        <v>0</v>
      </c>
      <c r="D28" s="51">
        <f t="shared" si="1"/>
        <v>0.23893805309734514</v>
      </c>
      <c r="E28" s="51">
        <f t="shared" si="2"/>
        <v>8.8495575221238937E-3</v>
      </c>
      <c r="F28" s="51">
        <f t="shared" si="3"/>
        <v>0.31415929203539822</v>
      </c>
      <c r="G28" s="51">
        <f t="shared" si="4"/>
        <v>0.22566371681415928</v>
      </c>
      <c r="H28" s="51">
        <f t="shared" si="5"/>
        <v>0.21238938053097342</v>
      </c>
      <c r="M28" s="6" t="s">
        <v>38</v>
      </c>
      <c r="N28" s="20">
        <v>0</v>
      </c>
      <c r="O28" s="20">
        <v>54</v>
      </c>
      <c r="P28" s="20">
        <v>2</v>
      </c>
      <c r="Q28" s="20">
        <v>71</v>
      </c>
      <c r="R28" s="20">
        <v>51</v>
      </c>
      <c r="S28" s="10"/>
      <c r="T28" s="31">
        <v>175</v>
      </c>
      <c r="U28" s="31">
        <v>0</v>
      </c>
      <c r="V28" s="31">
        <f t="shared" si="6"/>
        <v>226</v>
      </c>
    </row>
    <row r="29" spans="2:22" ht="20.100000000000001" customHeight="1" thickBot="1" x14ac:dyDescent="0.25">
      <c r="B29" s="7" t="s">
        <v>39</v>
      </c>
      <c r="C29" s="52">
        <f t="shared" si="0"/>
        <v>1.4628908871292444E-2</v>
      </c>
      <c r="D29" s="52">
        <f t="shared" si="1"/>
        <v>0.15563906410772604</v>
      </c>
      <c r="E29" s="52">
        <f t="shared" si="2"/>
        <v>3.1472285599248424E-2</v>
      </c>
      <c r="F29" s="52">
        <f t="shared" si="3"/>
        <v>0.39533843331991231</v>
      </c>
      <c r="G29" s="52">
        <f t="shared" si="4"/>
        <v>0.19254686171878496</v>
      </c>
      <c r="H29" s="52">
        <f t="shared" si="5"/>
        <v>0.2103744463830359</v>
      </c>
      <c r="M29" s="7" t="s">
        <v>39</v>
      </c>
      <c r="N29" s="9">
        <f>SUM(N12:N28)</f>
        <v>654</v>
      </c>
      <c r="O29" s="9">
        <f>SUM(O12:O28)</f>
        <v>6958</v>
      </c>
      <c r="P29" s="9">
        <f>SUM(P12:P28)</f>
        <v>1407</v>
      </c>
      <c r="Q29" s="9">
        <f>SUM(Q12:Q28)</f>
        <v>17674</v>
      </c>
      <c r="R29" s="9">
        <f>SUM(R12:R28)</f>
        <v>8608</v>
      </c>
      <c r="S29" s="14"/>
      <c r="T29" s="9">
        <f>SUM(T12:T28)</f>
        <v>36129</v>
      </c>
      <c r="U29" s="9">
        <f>SUM(U12:U28)</f>
        <v>31</v>
      </c>
      <c r="V29" s="9">
        <f t="shared" si="6"/>
        <v>44706</v>
      </c>
    </row>
    <row r="30" spans="2:22" x14ac:dyDescent="0.2">
      <c r="B30" s="49"/>
      <c r="C30" s="50"/>
      <c r="D30" s="50"/>
      <c r="E30" s="50"/>
      <c r="F30" s="50"/>
      <c r="G30" s="50"/>
      <c r="H30" s="50"/>
    </row>
    <row r="31" spans="2:22" x14ac:dyDescent="0.2">
      <c r="B31" s="49"/>
      <c r="C31" s="50"/>
      <c r="D31" s="50"/>
      <c r="E31" s="50"/>
      <c r="F31" s="50"/>
      <c r="G31" s="50"/>
      <c r="H31" s="50"/>
    </row>
    <row r="32" spans="2:22" x14ac:dyDescent="0.2">
      <c r="B32" s="49"/>
      <c r="C32" s="50"/>
      <c r="D32" s="50"/>
      <c r="E32" s="50"/>
      <c r="F32" s="50"/>
      <c r="G32" s="50"/>
      <c r="H32" s="5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ht="41.25" customHeight="1" x14ac:dyDescent="0.2"/>
    <row r="35" spans="2:8" ht="41.25" customHeight="1" x14ac:dyDescent="0.2"/>
    <row r="36" spans="2:8" ht="41.25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spans="3:11" ht="20.100000000000001" customHeight="1" x14ac:dyDescent="0.2"/>
    <row r="50" spans="3:11" ht="20.100000000000001" customHeight="1" x14ac:dyDescent="0.2"/>
    <row r="51" spans="3:11" ht="20.100000000000001" customHeight="1" x14ac:dyDescent="0.2"/>
    <row r="52" spans="3:11" ht="20.100000000000001" customHeight="1" x14ac:dyDescent="0.2"/>
    <row r="53" spans="3:11" ht="20.100000000000001" customHeight="1" x14ac:dyDescent="0.2"/>
    <row r="54" spans="3:11" ht="20.100000000000001" customHeight="1" x14ac:dyDescent="0.2"/>
    <row r="55" spans="3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N9:R9"/>
    <mergeCell ref="N10:O10"/>
    <mergeCell ref="P10:Q10"/>
    <mergeCell ref="R10:R11"/>
    <mergeCell ref="S10:S11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2024-04-16T08:23:35Z</dcterms:modified>
</cp:coreProperties>
</file>